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ïsRAMBOZ\Downloads\"/>
    </mc:Choice>
  </mc:AlternateContent>
  <xr:revisionPtr revIDLastSave="0" documentId="13_ncr:1_{23DAA331-130C-4119-8816-BD0D96F2D9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S CLIENT" sheetId="1" r:id="rId1"/>
    <sheet name="PRODUCTION CUISINE" sheetId="4" r:id="rId2"/>
  </sheets>
  <definedNames>
    <definedName name="_xlnm.Print_Area" localSheetId="1">'PRODUCTION CUISINE'!$A$1:$F$192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" i="1" l="1"/>
  <c r="F137" i="1" s="1"/>
  <c r="F118" i="1"/>
  <c r="F119" i="1"/>
  <c r="F117" i="1"/>
  <c r="F114" i="1"/>
  <c r="F115" i="1"/>
  <c r="F113" i="1"/>
  <c r="F48" i="1"/>
  <c r="F30" i="1"/>
  <c r="F121" i="1" l="1"/>
  <c r="F71" i="1"/>
  <c r="F80" i="1"/>
  <c r="F79" i="1"/>
  <c r="F78" i="1"/>
  <c r="F77" i="1"/>
  <c r="F22" i="1"/>
  <c r="F40" i="1"/>
  <c r="F41" i="1" s="1"/>
  <c r="F82" i="1" l="1"/>
  <c r="F127" i="1"/>
  <c r="F85" i="1"/>
  <c r="F59" i="1"/>
  <c r="F128" i="1"/>
  <c r="F129" i="1"/>
  <c r="C175" i="4"/>
  <c r="C176" i="4"/>
  <c r="C177" i="4"/>
  <c r="C174" i="4"/>
  <c r="A158" i="4"/>
  <c r="A159" i="4"/>
  <c r="A160" i="4"/>
  <c r="A161" i="4"/>
  <c r="A162" i="4"/>
  <c r="A163" i="4"/>
  <c r="A164" i="4"/>
  <c r="A165" i="4"/>
  <c r="A166" i="4"/>
  <c r="A167" i="4"/>
  <c r="A157" i="4"/>
  <c r="A147" i="4"/>
  <c r="A148" i="4"/>
  <c r="A149" i="4"/>
  <c r="A150" i="4"/>
  <c r="A151" i="4"/>
  <c r="A152" i="4"/>
  <c r="A146" i="4"/>
  <c r="A134" i="4"/>
  <c r="A136" i="4"/>
  <c r="A137" i="4"/>
  <c r="A138" i="4"/>
  <c r="A139" i="4"/>
  <c r="A140" i="4"/>
  <c r="A141" i="4"/>
  <c r="A135" i="4"/>
  <c r="A121" i="4"/>
  <c r="A122" i="4"/>
  <c r="A123" i="4"/>
  <c r="A124" i="4"/>
  <c r="A125" i="4"/>
  <c r="A126" i="4"/>
  <c r="A127" i="4"/>
  <c r="A128" i="4"/>
  <c r="A120" i="4"/>
  <c r="A105" i="4"/>
  <c r="A106" i="4"/>
  <c r="A107" i="4"/>
  <c r="A108" i="4"/>
  <c r="A109" i="4"/>
  <c r="A110" i="4"/>
  <c r="A111" i="4"/>
  <c r="A112" i="4"/>
  <c r="A113" i="4"/>
  <c r="A114" i="4"/>
  <c r="A115" i="4"/>
  <c r="A104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77" i="4"/>
  <c r="A59" i="4"/>
  <c r="A52" i="4"/>
  <c r="A43" i="4"/>
  <c r="A35" i="4"/>
  <c r="A34" i="4"/>
  <c r="A27" i="4"/>
  <c r="A20" i="4"/>
  <c r="A21" i="4"/>
  <c r="A22" i="4"/>
  <c r="A23" i="4"/>
  <c r="A24" i="4"/>
  <c r="A25" i="4"/>
  <c r="A26" i="4"/>
  <c r="F132" i="1" l="1"/>
  <c r="F23" i="1"/>
  <c r="F21" i="1"/>
  <c r="F107" i="1"/>
  <c r="F106" i="1"/>
  <c r="F105" i="1"/>
  <c r="F104" i="1"/>
  <c r="F25" i="1" l="1"/>
  <c r="F72" i="1"/>
  <c r="F103" i="1" l="1"/>
  <c r="F99" i="1"/>
  <c r="F100" i="1"/>
  <c r="F101" i="1"/>
  <c r="F102" i="1"/>
  <c r="F98" i="1"/>
  <c r="F86" i="1"/>
  <c r="F87" i="1"/>
  <c r="F88" i="1"/>
  <c r="F66" i="1"/>
  <c r="F67" i="1"/>
  <c r="F68" i="1"/>
  <c r="F69" i="1"/>
  <c r="F70" i="1"/>
  <c r="F65" i="1"/>
  <c r="F73" i="1" l="1"/>
  <c r="F90" i="1"/>
  <c r="F109" i="1"/>
  <c r="F139" i="1" s="1"/>
  <c r="A19" i="4"/>
</calcChain>
</file>

<file path=xl/sharedStrings.xml><?xml version="1.0" encoding="utf-8"?>
<sst xmlns="http://schemas.openxmlformats.org/spreadsheetml/2006/main" count="292" uniqueCount="202">
  <si>
    <t>SARL LA PYRAMIDE DES SAVEURS</t>
  </si>
  <si>
    <t>Traiteur</t>
  </si>
  <si>
    <t>868 chemin de Fauré</t>
  </si>
  <si>
    <t>82000 MONTAUBAN</t>
  </si>
  <si>
    <t>RESTAURANT LE FORT</t>
  </si>
  <si>
    <t>Travail projet</t>
  </si>
  <si>
    <t>5 rue du Fort</t>
  </si>
  <si>
    <t>N° SIRET :  430 404 731 00035</t>
  </si>
  <si>
    <t>Tel : 06.64.82.43.70</t>
  </si>
  <si>
    <t>Mail : contactvaleriepons@gmail.com</t>
  </si>
  <si>
    <t>Suggestions</t>
  </si>
  <si>
    <t>Prix/pers</t>
  </si>
  <si>
    <t>Quantité</t>
  </si>
  <si>
    <t>Total</t>
  </si>
  <si>
    <t xml:space="preserve">- Burger foie gras gelée de pommes au safran taille apéritif
</t>
  </si>
  <si>
    <t xml:space="preserve">- Assortiment de feuilletés (2/pers)
</t>
  </si>
  <si>
    <t>- Navette saumon</t>
  </si>
  <si>
    <t xml:space="preserve">- Accras de morue sauce salsa par 2
 </t>
  </si>
  <si>
    <t xml:space="preserve">- Verrine de légumes du moment au parmesan
</t>
  </si>
  <si>
    <t>Sous Total</t>
  </si>
  <si>
    <t>Charcuteries artisanales et fromages avec pain tranché pour faire des tapas</t>
  </si>
  <si>
    <r>
      <t>Assortiment de charcuteries locales</t>
    </r>
    <r>
      <rPr>
        <b/>
        <sz val="12"/>
        <color theme="1"/>
        <rFont val="Calibri"/>
        <family val="2"/>
        <scheme val="minor"/>
      </rPr>
      <t xml:space="preserve">
</t>
    </r>
  </si>
  <si>
    <t xml:space="preserve">Assortiment de fromages artisanaux
</t>
  </si>
  <si>
    <t>Cocktail dînatoire à composer</t>
  </si>
  <si>
    <r>
      <t xml:space="preserve">Apéritif cocktail (léger avant un repas)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9 pièces par personne</t>
    </r>
  </si>
  <si>
    <r>
      <t xml:space="preserve">- </t>
    </r>
    <r>
      <rPr>
        <b/>
        <sz val="11"/>
        <color theme="1"/>
        <rFont val="Calibri"/>
        <family val="2"/>
        <scheme val="minor"/>
      </rPr>
      <t>Verrine de crevettes</t>
    </r>
    <r>
      <rPr>
        <sz val="11"/>
        <color theme="1"/>
        <rFont val="Calibri"/>
        <family val="2"/>
        <scheme val="minor"/>
      </rPr>
      <t xml:space="preserve"> indiennes sur lit émincé d’avocat</t>
    </r>
  </si>
  <si>
    <r>
      <t xml:space="preserve">- </t>
    </r>
    <r>
      <rPr>
        <b/>
        <sz val="11"/>
        <color theme="1"/>
        <rFont val="Calibri"/>
        <family val="2"/>
        <scheme val="minor"/>
      </rPr>
      <t>2 Tapas</t>
    </r>
    <r>
      <rPr>
        <sz val="11"/>
        <color theme="1"/>
        <rFont val="Calibri"/>
        <family val="2"/>
        <scheme val="minor"/>
      </rPr>
      <t xml:space="preserve"> (poivrons mariné chorizo, tartare de tomate jambon de Bayonne labellisé) </t>
    </r>
  </si>
  <si>
    <r>
      <t xml:space="preserve">- </t>
    </r>
    <r>
      <rPr>
        <b/>
        <sz val="11"/>
        <color theme="1"/>
        <rFont val="Calibri"/>
        <family val="2"/>
        <scheme val="minor"/>
      </rPr>
      <t>Acras de morue</t>
    </r>
    <r>
      <rPr>
        <sz val="11"/>
        <color theme="1"/>
        <rFont val="Calibri"/>
        <family val="2"/>
        <scheme val="minor"/>
      </rPr>
      <t xml:space="preserve"> avec pique bois et sauce salsa </t>
    </r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</si>
  <si>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Présentation pique bois </t>
    </r>
    <r>
      <rPr>
        <sz val="11"/>
        <color theme="1"/>
        <rFont val="Calibri"/>
        <family val="2"/>
        <scheme val="minor"/>
      </rPr>
      <t xml:space="preserve">: </t>
    </r>
  </si>
  <si>
    <t>1)Pruneaux bardés grillés</t>
  </si>
  <si>
    <t>2) Abricot bardés</t>
  </si>
  <si>
    <t>3)Brochettes de tomate cerise tome du ramier</t>
  </si>
  <si>
    <r>
      <t>- Supplément : Toast foie gras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</si>
  <si>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Cocktail dinatoire (repas ou apéro copieux)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10 pièces par personne</t>
    </r>
  </si>
  <si>
    <r>
      <t>- Mini b</t>
    </r>
    <r>
      <rPr>
        <b/>
        <sz val="11"/>
        <color theme="1"/>
        <rFont val="Calibri"/>
        <family val="2"/>
        <scheme val="minor"/>
      </rPr>
      <t>urger lunch poulet caesar</t>
    </r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</si>
  <si>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Pruneaux </t>
    </r>
    <r>
      <rPr>
        <sz val="11"/>
        <color theme="1"/>
        <rFont val="Calibri"/>
        <family val="2"/>
        <scheme val="minor"/>
      </rPr>
      <t>bardés grillés</t>
    </r>
  </si>
  <si>
    <r>
      <t xml:space="preserve">- </t>
    </r>
    <r>
      <rPr>
        <b/>
        <sz val="11"/>
        <color theme="1"/>
        <rFont val="Calibri"/>
        <family val="2"/>
        <scheme val="minor"/>
      </rPr>
      <t>Brochette de gambas</t>
    </r>
    <r>
      <rPr>
        <sz val="11"/>
        <color theme="1"/>
        <rFont val="Calibri"/>
        <family val="2"/>
        <scheme val="minor"/>
      </rPr>
      <t xml:space="preserve"> en farandole autour ananas</t>
    </r>
  </si>
  <si>
    <r>
      <t>-</t>
    </r>
    <r>
      <rPr>
        <b/>
        <sz val="11"/>
        <color theme="1"/>
        <rFont val="Calibri"/>
        <family val="2"/>
        <scheme val="minor"/>
      </rPr>
      <t xml:space="preserve"> Navette à la caponata</t>
    </r>
    <r>
      <rPr>
        <sz val="11"/>
        <color theme="1"/>
        <rFont val="Calibri"/>
        <family val="2"/>
        <scheme val="minor"/>
      </rPr>
      <t xml:space="preserve"> d’aubergine magret séché</t>
    </r>
  </si>
  <si>
    <r>
      <t xml:space="preserve"> - </t>
    </r>
    <r>
      <rPr>
        <b/>
        <sz val="11"/>
        <color theme="1"/>
        <rFont val="Calibri"/>
        <family val="2"/>
        <scheme val="minor"/>
      </rPr>
      <t>Verrine d’avocat</t>
    </r>
    <r>
      <rPr>
        <sz val="11"/>
        <color theme="1"/>
        <rFont val="Calibri"/>
        <family val="2"/>
        <scheme val="minor"/>
      </rPr>
      <t xml:space="preserve"> crevettes indiennes </t>
    </r>
  </si>
  <si>
    <r>
      <t xml:space="preserve">- </t>
    </r>
    <r>
      <rPr>
        <b/>
        <sz val="11"/>
        <color theme="1"/>
        <rFont val="Calibri"/>
        <family val="2"/>
        <scheme val="minor"/>
      </rPr>
      <t>Samossa au chèvre</t>
    </r>
    <r>
      <rPr>
        <sz val="11"/>
        <color theme="1"/>
        <rFont val="Calibri"/>
        <family val="2"/>
        <scheme val="minor"/>
      </rPr>
      <t xml:space="preserve"> artisanal</t>
    </r>
  </si>
  <si>
    <r>
      <t xml:space="preserve">- </t>
    </r>
    <r>
      <rPr>
        <b/>
        <sz val="11"/>
        <color theme="1"/>
        <rFont val="Calibri"/>
        <family val="2"/>
        <scheme val="minor"/>
      </rPr>
      <t>Nem du terroir</t>
    </r>
    <r>
      <rPr>
        <sz val="11"/>
        <color theme="1"/>
        <rFont val="Calibri"/>
        <family val="2"/>
        <scheme val="minor"/>
      </rPr>
      <t xml:space="preserve"> au confit tradition</t>
    </r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</si>
  <si>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Brochette de tomate </t>
    </r>
    <r>
      <rPr>
        <sz val="11"/>
        <color theme="1"/>
        <rFont val="Calibri"/>
        <family val="2"/>
        <scheme val="minor"/>
      </rPr>
      <t>cerise tome du ramier</t>
    </r>
  </si>
  <si>
    <t>Tarifs individuels pour composer sur mesure l'apéritif</t>
  </si>
  <si>
    <t>Prix/Pièce</t>
  </si>
  <si>
    <t>- Feuilletés assortis (40 pièces)</t>
  </si>
  <si>
    <t>- Navette briochée au fromage frais saumon</t>
  </si>
  <si>
    <t>- Navette au confit ratatouille et magret séché</t>
  </si>
  <si>
    <t>- Plaque de pizza 120 parts lunch</t>
  </si>
  <si>
    <t>- Plaque de quiche tradition 80 parts lunch</t>
  </si>
  <si>
    <t xml:space="preserve">- Burger au foie gras tradition taille lunch </t>
  </si>
  <si>
    <t>- Brochette de tomate cerise tome du ramier</t>
  </si>
  <si>
    <t>- Pruneaux bardés grillés</t>
  </si>
  <si>
    <t>- Les Tapas</t>
  </si>
  <si>
    <t>- Petit pain brochette</t>
  </si>
  <si>
    <t>- La baguette surprise aux 3 saveurs</t>
  </si>
  <si>
    <t xml:space="preserve">- Samossa aux légumes </t>
  </si>
  <si>
    <t>- Nems du terroir au confit de canard</t>
  </si>
  <si>
    <t>Nos tartes salées (12 personnes)</t>
  </si>
  <si>
    <t>- Saint Jacques poireaux</t>
  </si>
  <si>
    <t>- Quiche traditionnelle</t>
  </si>
  <si>
    <t>- Quiche végétarienne a la tome du ramier</t>
  </si>
  <si>
    <t>- Tarte chèvre magret séché</t>
  </si>
  <si>
    <t>- Tarte courgettes tomates jambon pays</t>
  </si>
  <si>
    <t>- Tarte mozzarella roquefort emmental</t>
  </si>
  <si>
    <t>- Tarte chèvre tomate confite</t>
  </si>
  <si>
    <t>- Tarte thon tomate courgettes moutarde à l'ancienne</t>
  </si>
  <si>
    <t>- Tarte saumon fondue de poireaux au vin blanc</t>
  </si>
  <si>
    <t>- Tarte à l'oignon</t>
  </si>
  <si>
    <t>- Tarte saint jacques au magret séché</t>
  </si>
  <si>
    <t>Les verrines</t>
  </si>
  <si>
    <t>- Verre de panacotta au parmesan et chips de bacon</t>
  </si>
  <si>
    <t>- verrine sucre de canne de crevettes indiennes avec cuillère dégustation bois</t>
  </si>
  <si>
    <t>- Pêche au thon magret séché</t>
  </si>
  <si>
    <t>- Tartare de saint jacques provençales</t>
  </si>
  <si>
    <t>- Tartare de saumon en cuillère chinoise</t>
  </si>
  <si>
    <t>Nos salades portion individuelle 220G</t>
  </si>
  <si>
    <t>- Salade de mâche,  choux blanc et effilé de carottes tomate cerise, pignes de pins, vinaigrette au vinaigre balsamique</t>
  </si>
  <si>
    <t>- Salade de tomates couleurs mozzarella artisanale BBC huile parfumée à la truffe</t>
  </si>
  <si>
    <t>- Salade de quinoa aux fèves, fruits secs (abricots, pistaches, pignes) vinaigre framboise</t>
  </si>
  <si>
    <t>- Salade de riz, tomate et parmesan</t>
  </si>
  <si>
    <t>- Salade de Pates artisanales au curry et poulet</t>
  </si>
  <si>
    <t>- Salade mesclum, vinaigrette à part</t>
  </si>
  <si>
    <t>- Salade de Pâtes  ARTISANALES au confit d’aubergines</t>
  </si>
  <si>
    <t>Nos viandes froides</t>
  </si>
  <si>
    <t>- Brochette Aiguillette de poulet tendres parfumées tandori  cuite a l'huile d'olive (la pièce)</t>
  </si>
  <si>
    <t>- Brochette de magret de canard aux pruneaux (la pièce 80g)</t>
  </si>
  <si>
    <t>- Aiguillette de poulet aux crevettes indiennes (les 150g)</t>
  </si>
  <si>
    <t>- Rôti de porc tranché (les 120g)</t>
  </si>
  <si>
    <t>- Rôti de bœuf (les 120g)</t>
  </si>
  <si>
    <t>- Samossa du terroir au confit de canard légumes (la pièce)</t>
  </si>
  <si>
    <t>Nos desserts</t>
  </si>
  <si>
    <t>- Pastèque surprise aux fruits rouges et melon (selon disponibilité)</t>
  </si>
  <si>
    <t xml:space="preserve">- Verrines de fruits </t>
  </si>
  <si>
    <t>- 2 gâteaux anniversaire un base fruits et un base chocolat : forfait plaque anniversaire</t>
  </si>
  <si>
    <t>- Escalier de 4 bavarois parfum au choix (12 personnes)</t>
  </si>
  <si>
    <t>- Mignardises assorties présentation sur escalier les 3 (cannelés, macarons, petits fours,tartelettes...)</t>
  </si>
  <si>
    <t>- Corbeille de fruits pour 50 personnes</t>
  </si>
  <si>
    <t>- Pièce montée personnalisée 100 choux (prafums : chocolat, vanille, praline, café) avec décor nougatine figurines et plaque prénoms assortie a votre thème modèle sur mesure</t>
  </si>
  <si>
    <t>- Plaque de moelleux chocolat maison (48 parts lunch ou 20 parts)</t>
  </si>
  <si>
    <t>- Plaque tarte amandine poire (32 parts/80 parts lunch)</t>
  </si>
  <si>
    <t>- Plaque tarte fine aux pommes (32 parts/80 parts lunch)</t>
  </si>
  <si>
    <t xml:space="preserve">Plats chauds sur demande (spécialités régionales) en caisson isotherme spéciﬁque maintien chaud
</t>
  </si>
  <si>
    <t>OPTION(S) SUPPLEMENTAIRE(S)</t>
  </si>
  <si>
    <t>Prix unitaire</t>
  </si>
  <si>
    <t>Percolateur café avec tasses, sucres et agitateurs</t>
  </si>
  <si>
    <t>Tarif horaire</t>
  </si>
  <si>
    <t xml:space="preserve">Mise en place + service + rangement+ avec personnel  </t>
  </si>
  <si>
    <t>TOTAL</t>
  </si>
  <si>
    <t xml:space="preserve">Produits locaux, circuits courts et quantites adaptées </t>
  </si>
  <si>
    <t>Validité du devis : 1 mois</t>
  </si>
  <si>
    <t xml:space="preserve">    Devis réalisé le : </t>
  </si>
  <si>
    <t>Projet devis - Prestation traiteur</t>
  </si>
  <si>
    <t>TARIFS</t>
  </si>
  <si>
    <t>- Samossa légumes</t>
  </si>
  <si>
    <t xml:space="preserve"> - Tartelette guacamole gambas</t>
  </si>
  <si>
    <t xml:space="preserve">- Verrine de cappuccino de patate douce lait de coco
</t>
  </si>
  <si>
    <t xml:space="preserve">- Burger lunch au poulet césar
</t>
  </si>
  <si>
    <t>Total des choix de la liste</t>
  </si>
  <si>
    <r>
      <t xml:space="preserve">Apéritif Vin d'honneur dinatoire        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9 pièces par personne</t>
    </r>
  </si>
  <si>
    <r>
      <t xml:space="preserve">- </t>
    </r>
    <r>
      <rPr>
        <b/>
        <sz val="11"/>
        <color theme="1"/>
        <rFont val="Calibri"/>
        <family val="2"/>
        <scheme val="minor"/>
      </rPr>
      <t>Navettes saumon</t>
    </r>
    <r>
      <rPr>
        <sz val="11"/>
        <color theme="1"/>
        <rFont val="Calibri"/>
        <family val="2"/>
        <scheme val="minor"/>
      </rPr>
      <t xml:space="preserve"> frais fumé des Ets Larroque</t>
    </r>
  </si>
  <si>
    <r>
      <t xml:space="preserve">-  </t>
    </r>
    <r>
      <rPr>
        <b/>
        <sz val="11"/>
        <color theme="1"/>
        <rFont val="Calibri"/>
        <family val="2"/>
        <scheme val="minor"/>
      </rPr>
      <t>Samossa</t>
    </r>
    <r>
      <rPr>
        <sz val="11"/>
        <color theme="1"/>
        <rFont val="Calibri"/>
        <family val="2"/>
        <scheme val="minor"/>
      </rPr>
      <t xml:space="preserve"> au chèvre</t>
    </r>
  </si>
  <si>
    <r>
      <t xml:space="preserve">Apéritif Vin d'honneur dinatoire      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12 pièces par personne</t>
    </r>
  </si>
  <si>
    <r>
      <t xml:space="preserve">- </t>
    </r>
    <r>
      <rPr>
        <b/>
        <sz val="11"/>
        <color theme="1"/>
        <rFont val="Calibri"/>
        <family val="2"/>
        <scheme val="minor"/>
      </rPr>
      <t>Accras de morue</t>
    </r>
    <r>
      <rPr>
        <sz val="11"/>
        <color theme="1"/>
        <rFont val="Calibri"/>
        <family val="2"/>
        <scheme val="minor"/>
      </rPr>
      <t xml:space="preserve">, sauce salsa      </t>
    </r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</si>
  <si>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Beignets de fromages </t>
    </r>
    <r>
      <rPr>
        <sz val="11"/>
        <color theme="1"/>
        <rFont val="Calibri"/>
        <family val="2"/>
        <scheme val="minor"/>
      </rPr>
      <t>basques, sauce salsa</t>
    </r>
  </si>
  <si>
    <r>
      <t xml:space="preserve"> -</t>
    </r>
    <r>
      <rPr>
        <b/>
        <sz val="11"/>
        <color theme="1"/>
        <rFont val="Calibri"/>
        <family val="2"/>
        <scheme val="minor"/>
      </rPr>
      <t>Tartelette tartare</t>
    </r>
    <r>
      <rPr>
        <sz val="11"/>
        <color theme="1"/>
        <rFont val="Calibri"/>
        <family val="2"/>
        <scheme val="minor"/>
      </rPr>
      <t xml:space="preserve"> de tomate jambon de pays</t>
    </r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</si>
  <si>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Nem du terroir </t>
    </r>
    <r>
      <rPr>
        <sz val="11"/>
        <color theme="1"/>
        <rFont val="Calibri"/>
        <family val="2"/>
        <scheme val="minor"/>
      </rPr>
      <t>portion apéritive au confit tradition</t>
    </r>
  </si>
  <si>
    <r>
      <t xml:space="preserve"> - </t>
    </r>
    <r>
      <rPr>
        <b/>
        <sz val="11"/>
        <color theme="1"/>
        <rFont val="Calibri"/>
        <family val="2"/>
        <scheme val="minor"/>
      </rPr>
      <t>Verre dégustation</t>
    </r>
    <r>
      <rPr>
        <sz val="11"/>
        <color theme="1"/>
        <rFont val="Calibri"/>
        <family val="2"/>
        <scheme val="minor"/>
      </rPr>
      <t xml:space="preserve"> de quinoa aux agrumes </t>
    </r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</si>
  <si>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Verre dégustation de salade </t>
    </r>
    <r>
      <rPr>
        <sz val="11"/>
        <color theme="1"/>
        <rFont val="Calibri"/>
        <family val="2"/>
        <scheme val="minor"/>
      </rPr>
      <t xml:space="preserve">HAPPY </t>
    </r>
  </si>
  <si>
    <t>- Toast de foie gras tradition sur pain épice</t>
  </si>
  <si>
    <t>- Tartelette salsa chorizo</t>
  </si>
  <si>
    <t xml:space="preserve">- Acras de morue </t>
  </si>
  <si>
    <t>- Mini burger au confit ratatouille et rôti</t>
  </si>
  <si>
    <t>- Brochette de gambas</t>
  </si>
  <si>
    <t>- Pain surprise artisanal (20 mini sandwich)</t>
  </si>
  <si>
    <t xml:space="preserve">- Croustillant de chèvre </t>
  </si>
  <si>
    <t>- Bugg's caponata aubergine et magret</t>
  </si>
  <si>
    <t xml:space="preserve">- Quiche végétarienne </t>
  </si>
  <si>
    <t>- Verre dégustation de capuccino patate douce</t>
  </si>
  <si>
    <t xml:space="preserve"> - gaspacho de tomate avec paille dégustation </t>
  </si>
  <si>
    <t>- Aiguillettes de canard aux mangues</t>
  </si>
  <si>
    <t>- Endives à la mousse de roquefort noix (saison)</t>
  </si>
  <si>
    <t>- Avocat aux crevettes indiennes a base de raisin et épices douces</t>
  </si>
  <si>
    <t>- Burger au jambon de poulet BBC crème de parmesan taille lunch</t>
  </si>
  <si>
    <t xml:space="preserve">- Brochettes de fruits (la pièce) (supp 8€50 pour présentation autour d'un ananas) </t>
  </si>
  <si>
    <t xml:space="preserve">- Brochettes de fruits supplément 8€50 pour présentation autour d'un ananas) </t>
  </si>
  <si>
    <t>- Escalier de gâteaux mousse sur craquant praline ou Fraisier (80 à 100 personnes)</t>
  </si>
  <si>
    <t>- Plaque de moelleux chocolat maison façon brownies (80 parts lunch ou 20 parts) Mignardises assorties</t>
  </si>
  <si>
    <t>Verreries et gobelets cartonnés recyclables</t>
  </si>
  <si>
    <t>Formule petit déjeuner accueil</t>
  </si>
  <si>
    <t>Forfait livraison (10km) : temps de travail + indemnité kilométrique</t>
  </si>
  <si>
    <r>
      <t xml:space="preserve">-  </t>
    </r>
    <r>
      <rPr>
        <b/>
        <sz val="11"/>
        <color theme="1"/>
        <rFont val="Calibri"/>
        <family val="2"/>
        <scheme val="minor"/>
      </rPr>
      <t>Samossa au chèvre</t>
    </r>
  </si>
  <si>
    <r>
      <t xml:space="preserve">- </t>
    </r>
    <r>
      <rPr>
        <b/>
        <sz val="11"/>
        <color theme="1"/>
        <rFont val="Calibri"/>
        <family val="2"/>
        <scheme val="minor"/>
      </rPr>
      <t>Navette mouse de saumon</t>
    </r>
    <r>
      <rPr>
        <sz val="11"/>
        <color theme="1"/>
        <rFont val="Calibri"/>
        <family val="2"/>
        <scheme val="minor"/>
      </rPr>
      <t xml:space="preserve"> fumé </t>
    </r>
  </si>
  <si>
    <t>Verrerie (rendue sale) et gobelets cartonnés recyclables en réserve</t>
  </si>
  <si>
    <t>Location mange debout avec housse</t>
  </si>
  <si>
    <r>
      <t xml:space="preserve"> - </t>
    </r>
    <r>
      <rPr>
        <b/>
        <sz val="11"/>
        <color theme="1"/>
        <rFont val="Calibri"/>
        <family val="2"/>
        <scheme val="minor"/>
      </rPr>
      <t xml:space="preserve">Verre </t>
    </r>
    <r>
      <rPr>
        <sz val="11"/>
        <color theme="1"/>
        <rFont val="Calibri"/>
        <family val="2"/>
        <scheme val="minor"/>
      </rPr>
      <t>de salade du moment</t>
    </r>
  </si>
  <si>
    <t>Soupe de champagne</t>
  </si>
  <si>
    <t>Punch (base rhum, malibu, fruits exotiques)</t>
  </si>
  <si>
    <t>Jacqueline (base vin blanc, grenadine et limonade)</t>
  </si>
  <si>
    <t>Eau plate et gazeuse</t>
  </si>
  <si>
    <t>Jus de fruits</t>
  </si>
  <si>
    <t>Jus de fruits artisanaux</t>
  </si>
  <si>
    <t>Cocktails (1 L = 8 flûtes)</t>
  </si>
  <si>
    <t>Cocktails et Buffets</t>
  </si>
  <si>
    <t>Assortiment de charcuteries locales de la Ferme de Cambes</t>
  </si>
  <si>
    <r>
      <t xml:space="preserve">- </t>
    </r>
    <r>
      <rPr>
        <b/>
        <sz val="11"/>
        <color theme="1"/>
        <rFont val="Calibri"/>
        <family val="2"/>
        <scheme val="minor"/>
      </rPr>
      <t>Verrine de crevettes</t>
    </r>
    <r>
      <rPr>
        <sz val="11"/>
        <color theme="1"/>
        <rFont val="Calibri"/>
        <family val="2"/>
        <scheme val="minor"/>
      </rPr>
      <t xml:space="preserve"> indiennes sur lit d’avocat</t>
    </r>
  </si>
  <si>
    <t>1)Pruneau bardé grillé</t>
  </si>
  <si>
    <t>2) Abricot bardé</t>
  </si>
  <si>
    <t>3)Brochette de tomate cerise Tome du ramier</t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</si>
  <si>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Pruneau </t>
    </r>
    <r>
      <rPr>
        <sz val="11"/>
        <color theme="1"/>
        <rFont val="Calibri"/>
        <family val="2"/>
        <scheme val="minor"/>
      </rPr>
      <t>bardé grillé</t>
    </r>
  </si>
  <si>
    <r>
      <t xml:space="preserve"> - </t>
    </r>
    <r>
      <rPr>
        <b/>
        <sz val="11"/>
        <color theme="1"/>
        <rFont val="Calibri"/>
        <family val="2"/>
        <scheme val="minor"/>
      </rPr>
      <t xml:space="preserve">Cuillère croquante </t>
    </r>
    <r>
      <rPr>
        <sz val="11"/>
        <color theme="1"/>
        <rFont val="Calibri"/>
        <family val="2"/>
        <scheme val="minor"/>
      </rPr>
      <t>de tartare de tomate jambon de pays</t>
    </r>
  </si>
  <si>
    <r>
      <t xml:space="preserve"> - </t>
    </r>
    <r>
      <rPr>
        <b/>
        <sz val="11"/>
        <color theme="1"/>
        <rFont val="Calibri"/>
        <family val="2"/>
        <scheme val="minor"/>
      </rPr>
      <t>Verrine de crevettes à l'indiennes</t>
    </r>
    <r>
      <rPr>
        <sz val="11"/>
        <color theme="1"/>
        <rFont val="Calibri"/>
        <family val="2"/>
        <scheme val="minor"/>
      </rPr>
      <t xml:space="preserve"> sur son lit d’avocat </t>
    </r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</si>
  <si>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Brochette de tomate </t>
    </r>
    <r>
      <rPr>
        <sz val="11"/>
        <color theme="1"/>
        <rFont val="Calibri"/>
        <family val="2"/>
        <scheme val="minor"/>
      </rPr>
      <t>cerise Tome du ramier</t>
    </r>
  </si>
  <si>
    <t>- Quiche végétarienne à la Tome du ramier</t>
  </si>
  <si>
    <t>- Tarte Saint Jacques au magret séché</t>
  </si>
  <si>
    <t>- Corbeille de fruits (pour 50 personnes)</t>
  </si>
  <si>
    <t>- Pièce montée personnalisée 100 choux (prafums : chocolat, vanille, praline, café) avec décor nougatine figurines et plaque prénoms assortie à votre thème modèle sur mesure</t>
  </si>
  <si>
    <t>Nos planches</t>
  </si>
  <si>
    <t>Assortiment de fromages artisanaux</t>
  </si>
  <si>
    <t>Bar à olives et tapenade avec ses toasts</t>
  </si>
  <si>
    <r>
      <rPr>
        <b/>
        <i/>
        <sz val="18"/>
        <color rgb="FFCC9900"/>
        <rFont val="Calibri"/>
        <family val="2"/>
        <scheme val="minor"/>
      </rPr>
      <t xml:space="preserve">INNOVATION VEGETARIENNE : </t>
    </r>
    <r>
      <rPr>
        <b/>
        <i/>
        <sz val="18"/>
        <rFont val="Calibri"/>
        <family val="2"/>
        <scheme val="minor"/>
      </rPr>
      <t xml:space="preserve"> TARTINADE FROMAGERE A LA FLEUR DE LAIT  (Fleurs de Ferme) </t>
    </r>
  </si>
  <si>
    <t>- Raclette du Ramier, noisettes</t>
  </si>
  <si>
    <t xml:space="preserve">- Fleur de lait nature, épices mexicaines, pignes de pin, et sésames noires </t>
  </si>
  <si>
    <t>- Chèvre, framboise</t>
  </si>
  <si>
    <t>- Bleu, noix</t>
  </si>
  <si>
    <t>- 3 mignardises présentation sur escalier (cannelés, macarons, petits fours,tartelettes...)</t>
  </si>
  <si>
    <t xml:space="preserve">Softs </t>
  </si>
  <si>
    <t>Prix /pers</t>
  </si>
  <si>
    <t>Vaisselle (2 assiettes et trio de couverts) LOCATION LAVAGE compris : rendu sale</t>
  </si>
  <si>
    <t>Forfait livraison (selon distance et temps de trajet / véhicule)</t>
  </si>
  <si>
    <t>VOUS POUVEZ MODULER SUR MESURE AVEC CE TABLEAU et avec les documents présents sur notre site officiel (mobilier, plats unique, cocktails, menu enfant….)</t>
  </si>
  <si>
    <t>- Cuillère croquante "biscuiculteur" (salsa chorizo, guacamole crevette, poire chèvre….)</t>
  </si>
  <si>
    <t xml:space="preserve">- WRAP végétarien sur pique bois à la fêta </t>
  </si>
  <si>
    <t xml:space="preserve">- Tapas à la charcuterie de cambes et poivron goutte </t>
  </si>
  <si>
    <r>
      <t xml:space="preserve">- </t>
    </r>
    <r>
      <rPr>
        <b/>
        <sz val="11"/>
        <color theme="1"/>
        <rFont val="Calibri"/>
        <family val="2"/>
        <scheme val="minor"/>
      </rPr>
      <t>Wrap végé</t>
    </r>
    <r>
      <rPr>
        <sz val="11"/>
        <color theme="1"/>
        <rFont val="Calibri"/>
        <family val="2"/>
        <scheme val="minor"/>
      </rPr>
      <t xml:space="preserve"> aux légumes et guacamole</t>
    </r>
  </si>
  <si>
    <t>Formules à composer sur mesure : faites votre sélection</t>
  </si>
  <si>
    <t>- saumon, poireaux</t>
  </si>
  <si>
    <t>2 ieme Edition du Salon des maires 30 septembre 2023</t>
  </si>
  <si>
    <t>OFFRES COMMERCIALES</t>
  </si>
  <si>
    <t>EURYTHMIE</t>
  </si>
  <si>
    <t>VALABLE LE JOUR EVENEMENT</t>
  </si>
  <si>
    <t>SIEGE SOCIAL</t>
  </si>
  <si>
    <t>RESTAURANT LE FORT Traiteur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</si>
</sst>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26"/>
      <color theme="9" tint="-0.499984740745262"/>
      <name val="Calibri"/>
      <family val="2"/>
      <scheme val="minor"/>
    </font>
    <font>
      <b/>
      <sz val="28"/>
      <color theme="9" tint="-0.499984740745262"/>
      <name val="Calibri"/>
      <family val="2"/>
      <scheme val="minor"/>
    </font>
    <font>
      <b/>
      <i/>
      <sz val="18"/>
      <color theme="9" tint="-0.499984740745262"/>
      <name val="Lucida Calligraphy"/>
      <family val="4"/>
    </font>
    <font>
      <b/>
      <sz val="12"/>
      <color theme="3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i/>
      <sz val="16"/>
      <color rgb="FFCC9900"/>
      <name val="Calibri"/>
      <family val="2"/>
      <scheme val="minor"/>
    </font>
    <font>
      <b/>
      <i/>
      <sz val="18"/>
      <color rgb="FFCC9900"/>
      <name val="Calibri"/>
      <family val="2"/>
      <scheme val="minor"/>
    </font>
    <font>
      <b/>
      <i/>
      <sz val="18"/>
      <name val="Calibri"/>
      <family val="2"/>
      <scheme val="minor"/>
    </font>
    <font>
      <sz val="11"/>
      <name val="Calibri"/>
      <family val="2"/>
      <scheme val="minor"/>
    </font>
    <font>
      <b/>
      <i/>
      <sz val="22"/>
      <color theme="9" tint="-0.499984740745262"/>
      <name val="Calibri"/>
      <family val="2"/>
      <scheme val="minor"/>
    </font>
    <font>
      <b/>
      <sz val="24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quotePrefix="1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 wrapText="1"/>
    </xf>
    <xf numFmtId="0" fontId="4" fillId="0" borderId="0" xfId="0" quotePrefix="1" applyFont="1" applyAlignment="1">
      <alignment horizontal="left"/>
    </xf>
    <xf numFmtId="0" fontId="3" fillId="0" borderId="13" xfId="0" applyFont="1" applyBorder="1" applyAlignment="1">
      <alignment horizontal="center"/>
    </xf>
    <xf numFmtId="0" fontId="0" fillId="0" borderId="0" xfId="0" quotePrefix="1" applyAlignment="1">
      <alignment horizontal="left"/>
    </xf>
    <xf numFmtId="0" fontId="1" fillId="0" borderId="22" xfId="0" applyFont="1" applyBorder="1" applyAlignment="1">
      <alignment horizontal="center"/>
    </xf>
    <xf numFmtId="164" fontId="6" fillId="0" borderId="27" xfId="0" applyNumberFormat="1" applyFont="1" applyBorder="1" applyAlignment="1">
      <alignment horizontal="center" vertical="center"/>
    </xf>
    <xf numFmtId="0" fontId="0" fillId="0" borderId="0" xfId="0" quotePrefix="1" applyAlignment="1">
      <alignment vertical="top" wrapText="1"/>
    </xf>
    <xf numFmtId="0" fontId="4" fillId="0" borderId="0" xfId="0" quotePrefix="1" applyFont="1" applyAlignment="1">
      <alignment horizontal="left" vertical="top" wrapText="1"/>
    </xf>
    <xf numFmtId="164" fontId="0" fillId="0" borderId="5" xfId="0" applyNumberFormat="1" applyBorder="1" applyAlignment="1">
      <alignment vertic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13" fillId="0" borderId="0" xfId="0" applyFont="1"/>
    <xf numFmtId="0" fontId="7" fillId="0" borderId="0" xfId="0" applyFont="1"/>
    <xf numFmtId="0" fontId="1" fillId="0" borderId="0" xfId="0" quotePrefix="1" applyFont="1" applyAlignment="1">
      <alignment horizontal="right"/>
    </xf>
    <xf numFmtId="164" fontId="8" fillId="0" borderId="0" xfId="0" applyNumberFormat="1" applyFont="1" applyAlignment="1">
      <alignment horizontal="center"/>
    </xf>
    <xf numFmtId="0" fontId="1" fillId="0" borderId="0" xfId="0" applyFont="1"/>
    <xf numFmtId="164" fontId="10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20" fillId="0" borderId="0" xfId="0" applyFont="1"/>
    <xf numFmtId="0" fontId="0" fillId="0" borderId="12" xfId="0" quotePrefix="1" applyBorder="1" applyAlignment="1">
      <alignment vertical="center" wrapText="1"/>
    </xf>
    <xf numFmtId="0" fontId="0" fillId="0" borderId="17" xfId="0" quotePrefix="1" applyBorder="1" applyAlignment="1">
      <alignment vertical="center" wrapText="1"/>
    </xf>
    <xf numFmtId="0" fontId="0" fillId="0" borderId="6" xfId="0" quotePrefix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quotePrefix="1" applyBorder="1" applyAlignment="1">
      <alignment horizontal="left" vertical="center"/>
    </xf>
    <xf numFmtId="0" fontId="0" fillId="0" borderId="7" xfId="0" quotePrefix="1" applyBorder="1" applyAlignment="1">
      <alignment horizontal="left" vertical="center"/>
    </xf>
    <xf numFmtId="0" fontId="0" fillId="0" borderId="8" xfId="0" quotePrefix="1" applyBorder="1" applyAlignment="1">
      <alignment horizontal="left" vertical="center"/>
    </xf>
    <xf numFmtId="164" fontId="24" fillId="0" borderId="5" xfId="0" applyNumberFormat="1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left" vertical="center"/>
    </xf>
    <xf numFmtId="0" fontId="11" fillId="0" borderId="7" xfId="0" quotePrefix="1" applyFont="1" applyBorder="1" applyAlignment="1">
      <alignment horizontal="left" vertical="center"/>
    </xf>
    <xf numFmtId="0" fontId="11" fillId="0" borderId="8" xfId="0" quotePrefix="1" applyFont="1" applyBorder="1" applyAlignment="1">
      <alignment horizontal="left" vertical="center"/>
    </xf>
    <xf numFmtId="0" fontId="0" fillId="0" borderId="12" xfId="0" quotePrefix="1" applyBorder="1" applyAlignment="1">
      <alignment vertical="center"/>
    </xf>
    <xf numFmtId="0" fontId="0" fillId="0" borderId="9" xfId="0" quotePrefix="1" applyBorder="1" applyAlignment="1">
      <alignment vertical="center"/>
    </xf>
    <xf numFmtId="164" fontId="0" fillId="0" borderId="5" xfId="0" applyNumberForma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12" fillId="0" borderId="0" xfId="0" applyFont="1"/>
    <xf numFmtId="0" fontId="14" fillId="0" borderId="0" xfId="0" applyFont="1" applyAlignment="1">
      <alignment horizontal="center"/>
    </xf>
    <xf numFmtId="0" fontId="0" fillId="0" borderId="5" xfId="0" quotePrefix="1" applyBorder="1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16" xfId="0" quotePrefix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quotePrefix="1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18" fillId="0" borderId="8" xfId="0" applyFont="1" applyBorder="1" applyAlignment="1">
      <alignment horizontal="center"/>
    </xf>
    <xf numFmtId="0" fontId="19" fillId="0" borderId="0" xfId="0" applyFont="1"/>
    <xf numFmtId="1" fontId="11" fillId="0" borderId="5" xfId="0" applyNumberFormat="1" applyFont="1" applyBorder="1" applyAlignment="1">
      <alignment vertical="center"/>
    </xf>
    <xf numFmtId="3" fontId="0" fillId="0" borderId="15" xfId="0" applyNumberForma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6" fillId="0" borderId="27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left"/>
    </xf>
    <xf numFmtId="164" fontId="0" fillId="0" borderId="5" xfId="0" applyNumberForma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26" fillId="0" borderId="15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0" fillId="0" borderId="0" xfId="0" quotePrefix="1" applyAlignment="1">
      <alignment horizontal="center"/>
    </xf>
    <xf numFmtId="0" fontId="0" fillId="0" borderId="24" xfId="0" quotePrefix="1" applyBorder="1" applyAlignment="1">
      <alignment horizontal="left" vertical="center"/>
    </xf>
    <xf numFmtId="0" fontId="0" fillId="0" borderId="25" xfId="0" quotePrefix="1" applyBorder="1" applyAlignment="1">
      <alignment horizontal="left" vertical="center"/>
    </xf>
    <xf numFmtId="0" fontId="0" fillId="0" borderId="26" xfId="0" quotePrefix="1" applyBorder="1" applyAlignment="1">
      <alignment horizontal="left" vertical="center"/>
    </xf>
    <xf numFmtId="0" fontId="0" fillId="0" borderId="6" xfId="0" quotePrefix="1" applyBorder="1" applyAlignment="1">
      <alignment horizontal="left" vertical="center"/>
    </xf>
    <xf numFmtId="0" fontId="0" fillId="0" borderId="7" xfId="0" quotePrefix="1" applyBorder="1" applyAlignment="1">
      <alignment horizontal="left" vertical="center"/>
    </xf>
    <xf numFmtId="0" fontId="0" fillId="0" borderId="8" xfId="0" quotePrefix="1" applyBorder="1" applyAlignment="1">
      <alignment horizontal="left" vertical="center"/>
    </xf>
    <xf numFmtId="0" fontId="32" fillId="0" borderId="6" xfId="0" quotePrefix="1" applyFont="1" applyBorder="1" applyAlignment="1">
      <alignment horizontal="left" vertical="center"/>
    </xf>
    <xf numFmtId="0" fontId="32" fillId="0" borderId="7" xfId="0" quotePrefix="1" applyFont="1" applyBorder="1" applyAlignment="1">
      <alignment horizontal="left" vertical="center"/>
    </xf>
    <xf numFmtId="0" fontId="32" fillId="0" borderId="8" xfId="0" quotePrefix="1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4" fillId="0" borderId="1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left"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8" xfId="0" quotePrefix="1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0" fillId="0" borderId="6" xfId="0" quotePrefix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12" xfId="0" quotePrefix="1" applyBorder="1" applyAlignment="1">
      <alignment horizontal="left" vertical="center"/>
    </xf>
    <xf numFmtId="0" fontId="0" fillId="0" borderId="13" xfId="0" quotePrefix="1" applyBorder="1" applyAlignment="1">
      <alignment horizontal="left" vertical="center"/>
    </xf>
    <xf numFmtId="0" fontId="0" fillId="0" borderId="14" xfId="0" quotePrefix="1" applyBorder="1" applyAlignment="1">
      <alignment horizontal="left" vertical="center"/>
    </xf>
    <xf numFmtId="0" fontId="32" fillId="0" borderId="6" xfId="0" quotePrefix="1" applyFont="1" applyBorder="1" applyAlignment="1">
      <alignment horizontal="left" vertical="center" wrapText="1"/>
    </xf>
    <xf numFmtId="0" fontId="32" fillId="0" borderId="7" xfId="0" quotePrefix="1" applyFont="1" applyBorder="1" applyAlignment="1">
      <alignment horizontal="left" vertical="center" wrapText="1"/>
    </xf>
    <xf numFmtId="0" fontId="32" fillId="0" borderId="8" xfId="0" quotePrefix="1" applyFont="1" applyBorder="1" applyAlignment="1">
      <alignment horizontal="left" vertical="center" wrapText="1"/>
    </xf>
    <xf numFmtId="0" fontId="0" fillId="0" borderId="7" xfId="0" quotePrefix="1" applyBorder="1" applyAlignment="1">
      <alignment horizontal="left" vertical="center" wrapText="1"/>
    </xf>
    <xf numFmtId="0" fontId="0" fillId="0" borderId="8" xfId="0" quotePrefix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11" fillId="0" borderId="16" xfId="0" quotePrefix="1" applyFont="1" applyBorder="1" applyAlignment="1">
      <alignment horizontal="left" vertical="center" wrapText="1"/>
    </xf>
    <xf numFmtId="0" fontId="11" fillId="0" borderId="16" xfId="0" quotePrefix="1" applyFont="1" applyBorder="1" applyAlignment="1">
      <alignment horizontal="left" vertical="center"/>
    </xf>
    <xf numFmtId="0" fontId="11" fillId="0" borderId="5" xfId="0" quotePrefix="1" applyFont="1" applyBorder="1" applyAlignment="1">
      <alignment horizontal="left" vertical="center" wrapText="1"/>
    </xf>
    <xf numFmtId="0" fontId="11" fillId="0" borderId="5" xfId="0" quotePrefix="1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29" fillId="0" borderId="3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9" xfId="0" quotePrefix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0" fillId="0" borderId="11" xfId="0" quotePrefix="1" applyBorder="1" applyAlignment="1">
      <alignment horizontal="left" vertical="center" wrapText="1"/>
    </xf>
    <xf numFmtId="0" fontId="0" fillId="0" borderId="0" xfId="0" quotePrefix="1" applyAlignment="1">
      <alignment horizontal="left" vertical="center" wrapText="1"/>
    </xf>
    <xf numFmtId="0" fontId="0" fillId="0" borderId="18" xfId="0" quotePrefix="1" applyBorder="1" applyAlignment="1">
      <alignment horizontal="left" vertical="center" wrapText="1"/>
    </xf>
    <xf numFmtId="0" fontId="0" fillId="0" borderId="13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24" xfId="0" quotePrefix="1" applyBorder="1" applyAlignment="1">
      <alignment horizontal="left" vertical="center" wrapText="1"/>
    </xf>
    <xf numFmtId="0" fontId="0" fillId="0" borderId="25" xfId="0" quotePrefix="1" applyBorder="1" applyAlignment="1">
      <alignment horizontal="left" vertical="center" wrapText="1"/>
    </xf>
    <xf numFmtId="0" fontId="0" fillId="0" borderId="26" xfId="0" quotePrefix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5" xfId="0" quotePrefix="1" applyBorder="1" applyAlignment="1">
      <alignment horizontal="left" vertical="center"/>
    </xf>
    <xf numFmtId="0" fontId="0" fillId="0" borderId="17" xfId="0" quotePrefix="1" applyBorder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0" borderId="18" xfId="0" quotePrefix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5" fillId="0" borderId="1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11" fillId="0" borderId="24" xfId="0" quotePrefix="1" applyFont="1" applyBorder="1" applyAlignment="1">
      <alignment horizontal="left"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1" fillId="0" borderId="26" xfId="0" quotePrefix="1" applyFont="1" applyBorder="1" applyAlignment="1">
      <alignment horizontal="left" vertical="center" wrapText="1"/>
    </xf>
    <xf numFmtId="0" fontId="11" fillId="0" borderId="6" xfId="0" quotePrefix="1" applyFont="1" applyBorder="1" applyAlignment="1">
      <alignment horizontal="left" vertical="center" wrapText="1"/>
    </xf>
    <xf numFmtId="0" fontId="11" fillId="0" borderId="7" xfId="0" quotePrefix="1" applyFont="1" applyBorder="1" applyAlignment="1">
      <alignment horizontal="left" vertical="center" wrapText="1"/>
    </xf>
    <xf numFmtId="0" fontId="11" fillId="0" borderId="8" xfId="0" quotePrefix="1" applyFont="1" applyBorder="1" applyAlignment="1">
      <alignment horizontal="left" vertical="center" wrapText="1"/>
    </xf>
    <xf numFmtId="0" fontId="11" fillId="0" borderId="6" xfId="0" quotePrefix="1" applyFont="1" applyBorder="1" applyAlignment="1">
      <alignment horizontal="left" vertical="center"/>
    </xf>
    <xf numFmtId="0" fontId="11" fillId="0" borderId="7" xfId="0" quotePrefix="1" applyFont="1" applyBorder="1" applyAlignment="1">
      <alignment horizontal="left" vertical="center"/>
    </xf>
    <xf numFmtId="0" fontId="11" fillId="0" borderId="8" xfId="0" quotePrefix="1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1095376</xdr:colOff>
      <xdr:row>0</xdr:row>
      <xdr:rowOff>0</xdr:rowOff>
    </xdr:from>
    <xdr:to>
      <xdr:col>3</xdr:col>
      <xdr:colOff>1937</xdr:colOff>
      <xdr:row>11</xdr:row>
      <xdr:rowOff>69695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0620" y="0"/>
          <a:ext cx="2954686" cy="2385122"/>
        </a:xfrm>
        <a:prstGeom prst="rect">
          <a:avLst/>
        </a:prstGeom>
      </xdr:spPr>
    </xdr:pic>
    <xdr:clientData/>
  </xdr:twoCellAnchor>
  <xdr:twoCellAnchor editAs="oneCell">
    <xdr:from>
      <xdr:col>1</xdr:col>
      <xdr:colOff>757663</xdr:colOff>
      <xdr:row>142</xdr:row>
      <xdr:rowOff>182214</xdr:rowOff>
    </xdr:from>
    <xdr:to>
      <xdr:col>2</xdr:col>
      <xdr:colOff>2985103</xdr:colOff>
      <xdr:row>148</xdr:row>
      <xdr:rowOff>38719</xdr:rowOff>
    </xdr:to>
    <xdr:pic>
      <xdr:nvPicPr>
        <xdr:cNvPr id="3" name="Image 2" descr="maitre restaurateur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285" y="50424653"/>
          <a:ext cx="3025062" cy="971628"/>
        </a:xfrm>
        <a:prstGeom prst="rect">
          <a:avLst/>
        </a:prstGeom>
      </xdr:spPr>
    </xdr:pic>
    <xdr:clientData/>
  </xdr:twoCellAnchor>
  <xdr:twoCellAnchor>
    <xdr:from>
      <xdr:col>2</xdr:col>
      <xdr:colOff>3686175</xdr:colOff>
      <xdr:row>142</xdr:row>
      <xdr:rowOff>123825</xdr:rowOff>
    </xdr:from>
    <xdr:to>
      <xdr:col>5</xdr:col>
      <xdr:colOff>828675</xdr:colOff>
      <xdr:row>148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0B4F7AA-0152-DC49-3A47-7F4F56C69726}"/>
            </a:ext>
          </a:extLst>
        </xdr:cNvPr>
        <xdr:cNvSpPr/>
      </xdr:nvSpPr>
      <xdr:spPr>
        <a:xfrm>
          <a:off x="5210175" y="36528375"/>
          <a:ext cx="2667000" cy="111442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3</xdr:col>
      <xdr:colOff>392981</xdr:colOff>
      <xdr:row>143</xdr:row>
      <xdr:rowOff>19050</xdr:rowOff>
    </xdr:from>
    <xdr:to>
      <xdr:col>5</xdr:col>
      <xdr:colOff>257175</xdr:colOff>
      <xdr:row>148</xdr:row>
      <xdr:rowOff>32723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87433BA-BB7D-F1CE-FEB6-3B1C25DDF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17481" y="36614100"/>
          <a:ext cx="1388194" cy="966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0</xdr:rowOff>
    </xdr:from>
    <xdr:to>
      <xdr:col>3</xdr:col>
      <xdr:colOff>3244595</xdr:colOff>
      <xdr:row>12</xdr:row>
      <xdr:rowOff>76200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6200"/>
          <a:ext cx="300647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183</xdr:row>
      <xdr:rowOff>190499</xdr:rowOff>
    </xdr:from>
    <xdr:to>
      <xdr:col>3</xdr:col>
      <xdr:colOff>1134618</xdr:colOff>
      <xdr:row>189</xdr:row>
      <xdr:rowOff>9525</xdr:rowOff>
    </xdr:to>
    <xdr:pic>
      <xdr:nvPicPr>
        <xdr:cNvPr id="3" name="Image 2" descr="maitre restaurateur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" y="47739299"/>
          <a:ext cx="2887218" cy="962026"/>
        </a:xfrm>
        <a:prstGeom prst="rect">
          <a:avLst/>
        </a:prstGeom>
      </xdr:spPr>
    </xdr:pic>
    <xdr:clientData/>
  </xdr:twoCellAnchor>
  <xdr:twoCellAnchor editAs="oneCell">
    <xdr:from>
      <xdr:col>3</xdr:col>
      <xdr:colOff>3105150</xdr:colOff>
      <xdr:row>182</xdr:row>
      <xdr:rowOff>285750</xdr:rowOff>
    </xdr:from>
    <xdr:to>
      <xdr:col>5</xdr:col>
      <xdr:colOff>24384</xdr:colOff>
      <xdr:row>191</xdr:row>
      <xdr:rowOff>47625</xdr:rowOff>
    </xdr:to>
    <xdr:pic>
      <xdr:nvPicPr>
        <xdr:cNvPr id="4" name="Image 3" descr="Outlook-mj43ckfq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91150" y="47501175"/>
          <a:ext cx="1681734" cy="16192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1524001</xdr:colOff>
      <xdr:row>183</xdr:row>
      <xdr:rowOff>5845</xdr:rowOff>
    </xdr:from>
    <xdr:to>
      <xdr:col>3</xdr:col>
      <xdr:colOff>2886456</xdr:colOff>
      <xdr:row>191</xdr:row>
      <xdr:rowOff>9524</xdr:rowOff>
    </xdr:to>
    <xdr:pic>
      <xdr:nvPicPr>
        <xdr:cNvPr id="5" name="Image 4" descr="Outlook-2gvuwjlv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10001" y="47554645"/>
          <a:ext cx="1362455" cy="1527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7"/>
  <sheetViews>
    <sheetView tabSelected="1" view="pageBreakPreview" topLeftCell="A121" zoomScaleSheetLayoutView="100" workbookViewId="0">
      <selection activeCell="E102" sqref="E102"/>
    </sheetView>
  </sheetViews>
  <sheetFormatPr baseColWidth="10" defaultColWidth="11.44140625" defaultRowHeight="14.4" x14ac:dyDescent="0.3"/>
  <cols>
    <col min="3" max="3" width="60" customWidth="1"/>
    <col min="5" max="5" width="11.44140625" style="7"/>
    <col min="6" max="6" width="14.33203125" customWidth="1"/>
  </cols>
  <sheetData>
    <row r="1" spans="1:7" x14ac:dyDescent="0.3">
      <c r="A1" s="33" t="s">
        <v>0</v>
      </c>
    </row>
    <row r="2" spans="1:7" x14ac:dyDescent="0.3">
      <c r="A2" t="s">
        <v>200</v>
      </c>
    </row>
    <row r="3" spans="1:7" x14ac:dyDescent="0.3">
      <c r="A3" t="s">
        <v>2</v>
      </c>
    </row>
    <row r="4" spans="1:7" x14ac:dyDescent="0.3">
      <c r="A4" t="s">
        <v>3</v>
      </c>
    </row>
    <row r="5" spans="1:7" ht="23.4" x14ac:dyDescent="0.45">
      <c r="A5" s="26" t="s">
        <v>201</v>
      </c>
      <c r="B5" s="26"/>
      <c r="C5" s="26"/>
      <c r="E5" s="80" t="s">
        <v>197</v>
      </c>
    </row>
    <row r="6" spans="1:7" x14ac:dyDescent="0.3">
      <c r="A6" t="s">
        <v>6</v>
      </c>
    </row>
    <row r="7" spans="1:7" x14ac:dyDescent="0.3">
      <c r="A7" t="s">
        <v>3</v>
      </c>
    </row>
    <row r="8" spans="1:7" x14ac:dyDescent="0.3">
      <c r="A8" t="s">
        <v>7</v>
      </c>
      <c r="E8" s="7" t="s">
        <v>198</v>
      </c>
    </row>
    <row r="9" spans="1:7" x14ac:dyDescent="0.3">
      <c r="A9" t="s">
        <v>8</v>
      </c>
      <c r="D9" s="35"/>
      <c r="E9" s="7" t="s">
        <v>199</v>
      </c>
    </row>
    <row r="10" spans="1:7" ht="21" x14ac:dyDescent="0.4">
      <c r="A10" t="s">
        <v>9</v>
      </c>
      <c r="B10" s="67"/>
      <c r="C10" s="67"/>
      <c r="D10" s="11"/>
      <c r="E10" s="31"/>
      <c r="F10" s="11"/>
    </row>
    <row r="11" spans="1:7" ht="21" x14ac:dyDescent="0.4">
      <c r="A11" s="11"/>
      <c r="B11" s="11"/>
      <c r="C11" s="11"/>
      <c r="D11" s="11"/>
      <c r="E11" s="31"/>
      <c r="F11" s="11"/>
    </row>
    <row r="12" spans="1:7" ht="21" x14ac:dyDescent="0.4">
      <c r="A12" s="11"/>
      <c r="B12" s="11"/>
      <c r="C12" s="31"/>
      <c r="D12" s="11"/>
      <c r="E12" s="31"/>
      <c r="F12" s="11"/>
    </row>
    <row r="13" spans="1:7" ht="36.6" x14ac:dyDescent="0.3">
      <c r="A13" s="131" t="s">
        <v>196</v>
      </c>
      <c r="B13" s="131"/>
      <c r="C13" s="131"/>
      <c r="D13" s="131"/>
      <c r="E13" s="131"/>
      <c r="F13" s="131"/>
      <c r="G13" s="79"/>
    </row>
    <row r="14" spans="1:7" ht="26.25" customHeight="1" thickBot="1" x14ac:dyDescent="0.65">
      <c r="A14" s="136" t="s">
        <v>162</v>
      </c>
      <c r="B14" s="136"/>
      <c r="C14" s="136"/>
      <c r="D14" s="136"/>
      <c r="E14" s="136"/>
      <c r="F14" s="136"/>
    </row>
    <row r="15" spans="1:7" ht="29.4" thickBot="1" x14ac:dyDescent="0.6">
      <c r="A15" s="140" t="s">
        <v>194</v>
      </c>
      <c r="B15" s="141"/>
      <c r="C15" s="141"/>
      <c r="D15" s="141"/>
      <c r="E15" s="141"/>
      <c r="F15" s="142"/>
    </row>
    <row r="16" spans="1:7" ht="15" customHeight="1" x14ac:dyDescent="0.3">
      <c r="B16" s="95"/>
      <c r="C16" s="95"/>
      <c r="E16" s="4"/>
    </row>
    <row r="17" spans="1:6" ht="15" customHeight="1" x14ac:dyDescent="0.3">
      <c r="A17" s="24"/>
      <c r="B17" s="24"/>
      <c r="C17" s="24"/>
      <c r="D17" s="3"/>
      <c r="E17" s="4"/>
      <c r="F17" s="3"/>
    </row>
    <row r="18" spans="1:6" ht="18" x14ac:dyDescent="0.35">
      <c r="A18" s="1"/>
      <c r="D18" s="116"/>
      <c r="E18" s="116"/>
      <c r="F18" s="37"/>
    </row>
    <row r="19" spans="1:6" ht="12.9" customHeight="1" thickBot="1" x14ac:dyDescent="0.35">
      <c r="A19" s="1"/>
      <c r="D19" s="15"/>
      <c r="E19" s="15"/>
      <c r="F19" s="13"/>
    </row>
    <row r="20" spans="1:6" ht="31.5" customHeight="1" thickBot="1" x14ac:dyDescent="0.35">
      <c r="A20" s="137" t="s">
        <v>176</v>
      </c>
      <c r="B20" s="138"/>
      <c r="C20" s="139"/>
      <c r="D20" s="92" t="s">
        <v>11</v>
      </c>
      <c r="E20" s="93" t="s">
        <v>12</v>
      </c>
      <c r="F20" s="93" t="s">
        <v>13</v>
      </c>
    </row>
    <row r="21" spans="1:6" ht="21" customHeight="1" x14ac:dyDescent="0.3">
      <c r="A21" s="132" t="s">
        <v>163</v>
      </c>
      <c r="B21" s="133"/>
      <c r="C21" s="133"/>
      <c r="D21" s="39">
        <v>9.5</v>
      </c>
      <c r="E21" s="9"/>
      <c r="F21" s="25">
        <f>D21*E21</f>
        <v>0</v>
      </c>
    </row>
    <row r="22" spans="1:6" ht="21" customHeight="1" x14ac:dyDescent="0.3">
      <c r="A22" s="134" t="s">
        <v>177</v>
      </c>
      <c r="B22" s="135"/>
      <c r="C22" s="135"/>
      <c r="D22" s="39">
        <v>7.5</v>
      </c>
      <c r="E22" s="9"/>
      <c r="F22" s="25">
        <f t="shared" ref="F22" si="0">D22*E22</f>
        <v>0</v>
      </c>
    </row>
    <row r="23" spans="1:6" ht="21" customHeight="1" x14ac:dyDescent="0.3">
      <c r="A23" s="134" t="s">
        <v>178</v>
      </c>
      <c r="B23" s="135"/>
      <c r="C23" s="135"/>
      <c r="D23" s="39">
        <v>8.5</v>
      </c>
      <c r="E23" s="9"/>
      <c r="F23" s="25">
        <f t="shared" ref="F23" si="1">D23*E23</f>
        <v>0</v>
      </c>
    </row>
    <row r="24" spans="1:6" x14ac:dyDescent="0.3">
      <c r="A24" s="23"/>
      <c r="B24" s="18"/>
      <c r="C24" s="18"/>
      <c r="D24" s="3"/>
      <c r="E24" s="4"/>
      <c r="F24" s="3"/>
    </row>
    <row r="25" spans="1:6" ht="18" x14ac:dyDescent="0.35">
      <c r="A25" s="1"/>
      <c r="D25" s="116" t="s">
        <v>19</v>
      </c>
      <c r="E25" s="116"/>
      <c r="F25" s="37">
        <f>SUM(F21:F23)</f>
        <v>0</v>
      </c>
    </row>
    <row r="26" spans="1:6" x14ac:dyDescent="0.3">
      <c r="A26" s="1"/>
      <c r="F26" s="5"/>
    </row>
    <row r="28" spans="1:6" ht="15.75" customHeight="1" thickBot="1" x14ac:dyDescent="0.4">
      <c r="A28" s="14"/>
      <c r="B28" s="14"/>
      <c r="C28" s="14"/>
      <c r="E28" s="4"/>
    </row>
    <row r="29" spans="1:6" ht="15" customHeight="1" x14ac:dyDescent="0.3">
      <c r="A29" s="109" t="s">
        <v>24</v>
      </c>
      <c r="B29" s="110"/>
      <c r="C29" s="110"/>
      <c r="D29" s="44" t="s">
        <v>11</v>
      </c>
      <c r="E29" s="44" t="s">
        <v>12</v>
      </c>
      <c r="F29" s="44" t="s">
        <v>13</v>
      </c>
    </row>
    <row r="30" spans="1:6" ht="25.5" customHeight="1" thickBot="1" x14ac:dyDescent="0.35">
      <c r="A30" s="111"/>
      <c r="B30" s="112"/>
      <c r="C30" s="112"/>
      <c r="D30" s="146">
        <v>13</v>
      </c>
      <c r="E30" s="145"/>
      <c r="F30" s="152">
        <f>D30*E30</f>
        <v>0</v>
      </c>
    </row>
    <row r="31" spans="1:6" s="2" customFormat="1" ht="21" customHeight="1" x14ac:dyDescent="0.3">
      <c r="A31" s="99" t="s">
        <v>164</v>
      </c>
      <c r="B31" s="100"/>
      <c r="C31" s="101"/>
      <c r="D31" s="146"/>
      <c r="E31" s="145"/>
      <c r="F31" s="152"/>
    </row>
    <row r="32" spans="1:6" s="2" customFormat="1" ht="21" customHeight="1" x14ac:dyDescent="0.3">
      <c r="A32" s="50" t="s">
        <v>26</v>
      </c>
      <c r="B32" s="51"/>
      <c r="C32" s="51"/>
      <c r="D32" s="146"/>
      <c r="E32" s="145"/>
      <c r="F32" s="152"/>
    </row>
    <row r="33" spans="1:6" s="2" customFormat="1" ht="21" customHeight="1" x14ac:dyDescent="0.3">
      <c r="A33" s="102" t="s">
        <v>151</v>
      </c>
      <c r="B33" s="103"/>
      <c r="C33" s="104"/>
      <c r="D33" s="146"/>
      <c r="E33" s="145"/>
      <c r="F33" s="152"/>
    </row>
    <row r="34" spans="1:6" s="2" customFormat="1" ht="21" customHeight="1" x14ac:dyDescent="0.3">
      <c r="A34" s="60" t="s">
        <v>193</v>
      </c>
      <c r="B34" s="29"/>
      <c r="C34" s="29"/>
      <c r="D34" s="146"/>
      <c r="E34" s="145"/>
      <c r="F34" s="152"/>
    </row>
    <row r="35" spans="1:6" s="2" customFormat="1" ht="21" customHeight="1" x14ac:dyDescent="0.3">
      <c r="A35" s="157" t="s">
        <v>28</v>
      </c>
      <c r="B35" s="158"/>
      <c r="C35" s="159"/>
      <c r="D35" s="151"/>
      <c r="E35" s="145"/>
      <c r="F35" s="152"/>
    </row>
    <row r="36" spans="1:6" s="2" customFormat="1" ht="21" customHeight="1" x14ac:dyDescent="0.3">
      <c r="A36" s="49"/>
      <c r="B36" s="160" t="s">
        <v>165</v>
      </c>
      <c r="C36" s="161"/>
      <c r="D36" s="151"/>
      <c r="E36" s="145"/>
      <c r="F36" s="152"/>
    </row>
    <row r="37" spans="1:6" s="2" customFormat="1" ht="21" customHeight="1" x14ac:dyDescent="0.3">
      <c r="A37" s="49"/>
      <c r="B37" s="143" t="s">
        <v>166</v>
      </c>
      <c r="C37" s="144"/>
      <c r="D37" s="151"/>
      <c r="E37" s="145"/>
      <c r="F37" s="152"/>
    </row>
    <row r="38" spans="1:6" s="2" customFormat="1" ht="21" customHeight="1" x14ac:dyDescent="0.3">
      <c r="A38" s="48"/>
      <c r="B38" s="162" t="s">
        <v>167</v>
      </c>
      <c r="C38" s="163"/>
      <c r="D38" s="151"/>
      <c r="E38" s="145"/>
      <c r="F38" s="152"/>
    </row>
    <row r="39" spans="1:6" s="2" customFormat="1" ht="21" customHeight="1" x14ac:dyDescent="0.3">
      <c r="A39" s="102" t="s">
        <v>150</v>
      </c>
      <c r="B39" s="103"/>
      <c r="C39" s="104"/>
      <c r="D39" s="146"/>
      <c r="E39" s="145"/>
      <c r="F39" s="152"/>
    </row>
    <row r="40" spans="1:6" s="2" customFormat="1" ht="21" customHeight="1" x14ac:dyDescent="0.3">
      <c r="A40" s="113" t="s">
        <v>32</v>
      </c>
      <c r="B40" s="114"/>
      <c r="C40" s="115"/>
      <c r="D40" s="39">
        <v>3.9</v>
      </c>
      <c r="E40" s="9"/>
      <c r="F40" s="8">
        <f>D40*E40</f>
        <v>0</v>
      </c>
    </row>
    <row r="41" spans="1:6" s="2" customFormat="1" ht="21" customHeight="1" x14ac:dyDescent="0.35">
      <c r="A41" s="97"/>
      <c r="B41" s="97"/>
      <c r="C41" s="97"/>
      <c r="D41" s="116" t="s">
        <v>19</v>
      </c>
      <c r="E41" s="116"/>
      <c r="F41" s="37">
        <f>F30+F40</f>
        <v>0</v>
      </c>
    </row>
    <row r="42" spans="1:6" s="2" customFormat="1" ht="21" customHeight="1" x14ac:dyDescent="0.3">
      <c r="A42" s="97"/>
      <c r="B42" s="97"/>
      <c r="C42" s="97"/>
      <c r="D42" s="63"/>
      <c r="E42" s="4"/>
      <c r="F42" s="3"/>
    </row>
    <row r="45" spans="1:6" x14ac:dyDescent="0.3">
      <c r="A45" s="1"/>
    </row>
    <row r="46" spans="1:6" ht="15.75" customHeight="1" thickBot="1" x14ac:dyDescent="0.35"/>
    <row r="47" spans="1:6" ht="15" customHeight="1" x14ac:dyDescent="0.3">
      <c r="A47" s="109" t="s">
        <v>33</v>
      </c>
      <c r="B47" s="110"/>
      <c r="C47" s="110"/>
      <c r="D47" s="44" t="s">
        <v>11</v>
      </c>
      <c r="E47" s="44" t="s">
        <v>12</v>
      </c>
      <c r="F47" s="44" t="s">
        <v>13</v>
      </c>
    </row>
    <row r="48" spans="1:6" ht="21.75" customHeight="1" thickBot="1" x14ac:dyDescent="0.35">
      <c r="A48" s="111"/>
      <c r="B48" s="112"/>
      <c r="C48" s="112"/>
      <c r="D48" s="146">
        <v>24</v>
      </c>
      <c r="E48" s="145"/>
      <c r="F48" s="152">
        <f>D48*E48</f>
        <v>0</v>
      </c>
    </row>
    <row r="49" spans="1:7" ht="21" customHeight="1" x14ac:dyDescent="0.3">
      <c r="A49" s="59" t="s">
        <v>34</v>
      </c>
      <c r="B49" s="30"/>
      <c r="C49" s="30"/>
      <c r="D49" s="146"/>
      <c r="E49" s="145"/>
      <c r="F49" s="152"/>
    </row>
    <row r="50" spans="1:7" ht="21" customHeight="1" x14ac:dyDescent="0.3">
      <c r="A50" s="102" t="s">
        <v>168</v>
      </c>
      <c r="B50" s="103"/>
      <c r="C50" s="104"/>
      <c r="D50" s="146"/>
      <c r="E50" s="145"/>
      <c r="F50" s="152"/>
    </row>
    <row r="51" spans="1:7" ht="21" customHeight="1" x14ac:dyDescent="0.3">
      <c r="A51" s="50" t="s">
        <v>36</v>
      </c>
      <c r="B51" s="51"/>
      <c r="C51" s="51"/>
      <c r="D51" s="146"/>
      <c r="E51" s="145"/>
      <c r="F51" s="152"/>
    </row>
    <row r="52" spans="1:7" ht="21" customHeight="1" x14ac:dyDescent="0.3">
      <c r="A52" s="50" t="s">
        <v>37</v>
      </c>
      <c r="B52" s="51"/>
      <c r="C52" s="51"/>
      <c r="D52" s="146"/>
      <c r="E52" s="145"/>
      <c r="F52" s="152"/>
    </row>
    <row r="53" spans="1:7" ht="21" customHeight="1" x14ac:dyDescent="0.3">
      <c r="A53" s="50" t="s">
        <v>169</v>
      </c>
      <c r="B53" s="51"/>
      <c r="C53" s="51"/>
      <c r="D53" s="146"/>
      <c r="E53" s="145"/>
      <c r="F53" s="152"/>
    </row>
    <row r="54" spans="1:7" ht="21" customHeight="1" x14ac:dyDescent="0.3">
      <c r="A54" s="50" t="s">
        <v>170</v>
      </c>
      <c r="B54" s="51"/>
      <c r="C54" s="51"/>
      <c r="D54" s="146"/>
      <c r="E54" s="145"/>
      <c r="F54" s="152"/>
    </row>
    <row r="55" spans="1:7" ht="21" customHeight="1" x14ac:dyDescent="0.3">
      <c r="A55" s="50" t="s">
        <v>39</v>
      </c>
      <c r="B55" s="51"/>
      <c r="C55" s="51"/>
      <c r="D55" s="146"/>
      <c r="E55" s="145"/>
      <c r="F55" s="152"/>
    </row>
    <row r="56" spans="1:7" ht="21" customHeight="1" x14ac:dyDescent="0.3">
      <c r="A56" s="50" t="s">
        <v>40</v>
      </c>
      <c r="B56" s="51"/>
      <c r="C56" s="51"/>
      <c r="D56" s="146"/>
      <c r="E56" s="145"/>
      <c r="F56" s="152"/>
    </row>
    <row r="57" spans="1:7" ht="21" customHeight="1" x14ac:dyDescent="0.3">
      <c r="A57" s="50" t="s">
        <v>154</v>
      </c>
      <c r="B57" s="51"/>
      <c r="C57" s="51"/>
      <c r="D57" s="146"/>
      <c r="E57" s="145"/>
      <c r="F57" s="152"/>
    </row>
    <row r="58" spans="1:7" ht="21" customHeight="1" x14ac:dyDescent="0.3">
      <c r="A58" s="102" t="s">
        <v>171</v>
      </c>
      <c r="B58" s="103"/>
      <c r="C58" s="104"/>
      <c r="D58" s="146"/>
      <c r="E58" s="145"/>
      <c r="F58" s="152"/>
    </row>
    <row r="59" spans="1:7" ht="18" x14ac:dyDescent="0.35">
      <c r="A59" s="1"/>
      <c r="D59" s="116" t="s">
        <v>19</v>
      </c>
      <c r="E59" s="116"/>
      <c r="F59" s="37">
        <f>SUM(F48)</f>
        <v>0</v>
      </c>
    </row>
    <row r="60" spans="1:7" ht="18" x14ac:dyDescent="0.35">
      <c r="A60" s="1"/>
      <c r="D60" s="68"/>
      <c r="E60" s="68"/>
      <c r="F60" s="37"/>
    </row>
    <row r="61" spans="1:7" ht="15" thickBot="1" x14ac:dyDescent="0.35">
      <c r="A61" s="1"/>
      <c r="D61" s="15"/>
      <c r="E61" s="15"/>
      <c r="F61" s="13"/>
    </row>
    <row r="62" spans="1:7" ht="26.4" thickBot="1" x14ac:dyDescent="0.55000000000000004">
      <c r="A62" s="153" t="s">
        <v>42</v>
      </c>
      <c r="B62" s="154"/>
      <c r="C62" s="154"/>
      <c r="D62" s="154"/>
      <c r="E62" s="154"/>
      <c r="F62" s="155"/>
      <c r="G62" s="47"/>
    </row>
    <row r="63" spans="1:7" ht="18" x14ac:dyDescent="0.35">
      <c r="A63" s="14"/>
      <c r="B63" s="14"/>
      <c r="C63" s="14"/>
      <c r="D63" s="19"/>
      <c r="E63" s="19"/>
      <c r="F63" s="19"/>
    </row>
    <row r="64" spans="1:7" ht="18" x14ac:dyDescent="0.35">
      <c r="A64" s="14"/>
      <c r="B64" s="14"/>
      <c r="C64" s="14"/>
      <c r="D64" s="44" t="s">
        <v>43</v>
      </c>
      <c r="E64" s="44" t="s">
        <v>12</v>
      </c>
      <c r="F64" s="44" t="s">
        <v>13</v>
      </c>
    </row>
    <row r="65" spans="1:6" s="2" customFormat="1" ht="21" customHeight="1" x14ac:dyDescent="0.3">
      <c r="A65" s="102" t="s">
        <v>190</v>
      </c>
      <c r="B65" s="103"/>
      <c r="C65" s="104"/>
      <c r="D65" s="39">
        <v>1.9</v>
      </c>
      <c r="E65" s="9"/>
      <c r="F65" s="8">
        <f>D65*E65</f>
        <v>0</v>
      </c>
    </row>
    <row r="66" spans="1:6" s="2" customFormat="1" ht="21" customHeight="1" x14ac:dyDescent="0.3">
      <c r="A66" s="52" t="s">
        <v>44</v>
      </c>
      <c r="B66" s="53"/>
      <c r="C66" s="54"/>
      <c r="D66" s="39">
        <v>45</v>
      </c>
      <c r="E66" s="9"/>
      <c r="F66" s="8">
        <f t="shared" ref="F66:F71" si="2">D66*E66</f>
        <v>0</v>
      </c>
    </row>
    <row r="67" spans="1:6" s="2" customFormat="1" ht="21" customHeight="1" x14ac:dyDescent="0.3">
      <c r="A67" s="52" t="s">
        <v>45</v>
      </c>
      <c r="B67" s="53"/>
      <c r="C67" s="54"/>
      <c r="D67" s="39">
        <v>2.2000000000000002</v>
      </c>
      <c r="E67" s="9"/>
      <c r="F67" s="8">
        <f t="shared" si="2"/>
        <v>0</v>
      </c>
    </row>
    <row r="68" spans="1:6" s="2" customFormat="1" ht="21" customHeight="1" x14ac:dyDescent="0.3">
      <c r="A68" s="52" t="s">
        <v>46</v>
      </c>
      <c r="B68" s="53"/>
      <c r="C68" s="54"/>
      <c r="D68" s="39">
        <v>2.5</v>
      </c>
      <c r="E68" s="9"/>
      <c r="F68" s="8">
        <f t="shared" si="2"/>
        <v>0</v>
      </c>
    </row>
    <row r="69" spans="1:6" s="2" customFormat="1" ht="21" customHeight="1" x14ac:dyDescent="0.3">
      <c r="A69" s="52" t="s">
        <v>47</v>
      </c>
      <c r="B69" s="53"/>
      <c r="C69" s="54"/>
      <c r="D69" s="39">
        <v>49.5</v>
      </c>
      <c r="E69" s="9"/>
      <c r="F69" s="8">
        <f t="shared" si="2"/>
        <v>0</v>
      </c>
    </row>
    <row r="70" spans="1:6" s="2" customFormat="1" ht="21" customHeight="1" x14ac:dyDescent="0.3">
      <c r="A70" s="52" t="s">
        <v>48</v>
      </c>
      <c r="B70" s="53"/>
      <c r="C70" s="54"/>
      <c r="D70" s="39">
        <v>59</v>
      </c>
      <c r="E70" s="9"/>
      <c r="F70" s="8">
        <f t="shared" si="2"/>
        <v>0</v>
      </c>
    </row>
    <row r="71" spans="1:6" s="2" customFormat="1" ht="21" customHeight="1" x14ac:dyDescent="0.3">
      <c r="A71" s="102" t="s">
        <v>191</v>
      </c>
      <c r="B71" s="103"/>
      <c r="C71" s="104"/>
      <c r="D71" s="39">
        <v>2.2999999999999998</v>
      </c>
      <c r="E71" s="9"/>
      <c r="F71" s="8">
        <f t="shared" si="2"/>
        <v>0</v>
      </c>
    </row>
    <row r="72" spans="1:6" s="2" customFormat="1" ht="21" customHeight="1" x14ac:dyDescent="0.3">
      <c r="A72" s="105" t="s">
        <v>192</v>
      </c>
      <c r="B72" s="106"/>
      <c r="C72" s="107"/>
      <c r="D72" s="39">
        <v>1.8</v>
      </c>
      <c r="E72" s="9"/>
      <c r="F72" s="8">
        <f>D72*E72</f>
        <v>0</v>
      </c>
    </row>
    <row r="73" spans="1:6" ht="18" x14ac:dyDescent="0.35">
      <c r="A73" s="1"/>
      <c r="D73" s="116" t="s">
        <v>19</v>
      </c>
      <c r="E73" s="116"/>
      <c r="F73" s="37">
        <f>SUM(F65:F72)</f>
        <v>0</v>
      </c>
    </row>
    <row r="74" spans="1:6" ht="18" x14ac:dyDescent="0.35">
      <c r="A74" s="1"/>
      <c r="D74" s="68"/>
      <c r="E74" s="68"/>
      <c r="F74" s="37"/>
    </row>
    <row r="75" spans="1:6" ht="18.600000000000001" thickBot="1" x14ac:dyDescent="0.4">
      <c r="A75" s="1"/>
      <c r="D75" s="68"/>
      <c r="E75" s="68"/>
      <c r="F75" s="37"/>
    </row>
    <row r="76" spans="1:6" ht="48.9" customHeight="1" thickBot="1" x14ac:dyDescent="0.5">
      <c r="A76" s="147" t="s">
        <v>179</v>
      </c>
      <c r="B76" s="148"/>
      <c r="C76" s="149"/>
      <c r="D76" s="94" t="s">
        <v>43</v>
      </c>
      <c r="E76" s="85" t="s">
        <v>12</v>
      </c>
      <c r="F76" s="85" t="s">
        <v>13</v>
      </c>
    </row>
    <row r="77" spans="1:6" ht="21" customHeight="1" x14ac:dyDescent="0.3">
      <c r="A77" s="123" t="s">
        <v>182</v>
      </c>
      <c r="B77" s="124"/>
      <c r="C77" s="125"/>
      <c r="D77" s="39">
        <v>2.5</v>
      </c>
      <c r="E77" s="9"/>
      <c r="F77" s="8">
        <f>D77*E77</f>
        <v>0</v>
      </c>
    </row>
    <row r="78" spans="1:6" ht="21" customHeight="1" x14ac:dyDescent="0.3">
      <c r="A78" s="102" t="s">
        <v>183</v>
      </c>
      <c r="B78" s="103"/>
      <c r="C78" s="104"/>
      <c r="D78" s="39">
        <v>2.5</v>
      </c>
      <c r="E78" s="9"/>
      <c r="F78" s="8">
        <f t="shared" ref="F78:F80" si="3">D78*E78</f>
        <v>0</v>
      </c>
    </row>
    <row r="79" spans="1:6" ht="21" customHeight="1" x14ac:dyDescent="0.3">
      <c r="A79" s="102" t="s">
        <v>180</v>
      </c>
      <c r="B79" s="103"/>
      <c r="C79" s="104"/>
      <c r="D79" s="39">
        <v>2.5</v>
      </c>
      <c r="E79" s="9"/>
      <c r="F79" s="8">
        <f t="shared" si="3"/>
        <v>0</v>
      </c>
    </row>
    <row r="80" spans="1:6" ht="21" customHeight="1" x14ac:dyDescent="0.3">
      <c r="A80" s="102" t="s">
        <v>181</v>
      </c>
      <c r="B80" s="103"/>
      <c r="C80" s="104"/>
      <c r="D80" s="39">
        <v>2.5</v>
      </c>
      <c r="E80" s="9"/>
      <c r="F80" s="8">
        <f t="shared" si="3"/>
        <v>0</v>
      </c>
    </row>
    <row r="81" spans="1:6" x14ac:dyDescent="0.3">
      <c r="A81" s="1"/>
      <c r="D81" s="15"/>
      <c r="E81" s="15"/>
      <c r="F81" s="13"/>
    </row>
    <row r="82" spans="1:6" ht="18" x14ac:dyDescent="0.35">
      <c r="A82" s="1"/>
      <c r="D82" s="116" t="s">
        <v>19</v>
      </c>
      <c r="E82" s="116"/>
      <c r="F82" s="37">
        <f>SUM(F77:F80)</f>
        <v>0</v>
      </c>
    </row>
    <row r="83" spans="1:6" ht="15" thickBot="1" x14ac:dyDescent="0.35">
      <c r="D83" s="15"/>
      <c r="E83" s="15"/>
      <c r="F83" s="13"/>
    </row>
    <row r="84" spans="1:6" ht="21.6" thickBot="1" x14ac:dyDescent="0.45">
      <c r="A84" s="121" t="s">
        <v>57</v>
      </c>
      <c r="B84" s="122"/>
      <c r="C84" s="122"/>
      <c r="D84" s="44" t="s">
        <v>43</v>
      </c>
      <c r="E84" s="44" t="s">
        <v>12</v>
      </c>
      <c r="F84" s="44" t="s">
        <v>13</v>
      </c>
    </row>
    <row r="85" spans="1:6" s="2" customFormat="1" ht="21" customHeight="1" x14ac:dyDescent="0.3">
      <c r="A85" s="123" t="s">
        <v>195</v>
      </c>
      <c r="B85" s="124"/>
      <c r="C85" s="125"/>
      <c r="D85" s="39">
        <v>39</v>
      </c>
      <c r="E85" s="9"/>
      <c r="F85" s="8">
        <f>D85*E85</f>
        <v>0</v>
      </c>
    </row>
    <row r="86" spans="1:6" s="2" customFormat="1" ht="21" customHeight="1" x14ac:dyDescent="0.3">
      <c r="A86" s="102" t="s">
        <v>59</v>
      </c>
      <c r="B86" s="103"/>
      <c r="C86" s="104"/>
      <c r="D86" s="39">
        <v>30</v>
      </c>
      <c r="E86" s="9"/>
      <c r="F86" s="8">
        <f t="shared" ref="F86:F88" si="4">D86*E86</f>
        <v>0</v>
      </c>
    </row>
    <row r="87" spans="1:6" s="2" customFormat="1" ht="21" customHeight="1" x14ac:dyDescent="0.3">
      <c r="A87" s="102" t="s">
        <v>172</v>
      </c>
      <c r="B87" s="103"/>
      <c r="C87" s="104"/>
      <c r="D87" s="39">
        <v>38</v>
      </c>
      <c r="E87" s="9"/>
      <c r="F87" s="8">
        <f t="shared" si="4"/>
        <v>0</v>
      </c>
    </row>
    <row r="88" spans="1:6" s="2" customFormat="1" ht="21" customHeight="1" x14ac:dyDescent="0.3">
      <c r="A88" s="102" t="s">
        <v>173</v>
      </c>
      <c r="B88" s="103"/>
      <c r="C88" s="104"/>
      <c r="D88" s="39">
        <v>43</v>
      </c>
      <c r="E88" s="9"/>
      <c r="F88" s="8">
        <f t="shared" si="4"/>
        <v>0</v>
      </c>
    </row>
    <row r="89" spans="1:6" x14ac:dyDescent="0.3">
      <c r="A89" s="20"/>
      <c r="B89" s="20"/>
      <c r="C89" s="20"/>
    </row>
    <row r="90" spans="1:6" ht="18" x14ac:dyDescent="0.35">
      <c r="D90" s="116" t="s">
        <v>19</v>
      </c>
      <c r="E90" s="116"/>
      <c r="F90" s="37">
        <f>SUM(F85:F88)</f>
        <v>0</v>
      </c>
    </row>
    <row r="92" spans="1:6" x14ac:dyDescent="0.3">
      <c r="A92" s="1"/>
      <c r="D92" s="6"/>
      <c r="F92" s="6"/>
    </row>
    <row r="93" spans="1:6" x14ac:dyDescent="0.3">
      <c r="A93" s="1"/>
      <c r="D93" s="6"/>
      <c r="F93" s="6"/>
    </row>
    <row r="94" spans="1:6" ht="18" x14ac:dyDescent="0.35">
      <c r="A94" s="108"/>
      <c r="B94" s="108"/>
      <c r="C94" s="108"/>
      <c r="D94" s="116"/>
      <c r="E94" s="116"/>
      <c r="F94" s="37"/>
    </row>
    <row r="95" spans="1:6" x14ac:dyDescent="0.3">
      <c r="A95" s="108"/>
      <c r="B95" s="108"/>
      <c r="C95" s="108"/>
      <c r="D95" s="15"/>
      <c r="E95" s="15"/>
      <c r="F95" s="13"/>
    </row>
    <row r="96" spans="1:6" ht="15" thickBot="1" x14ac:dyDescent="0.35">
      <c r="A96" s="16"/>
      <c r="B96" s="16"/>
      <c r="C96" s="16"/>
    </row>
    <row r="97" spans="1:6" ht="21.6" thickBot="1" x14ac:dyDescent="0.45">
      <c r="A97" s="121" t="s">
        <v>90</v>
      </c>
      <c r="B97" s="122"/>
      <c r="C97" s="122"/>
      <c r="D97" s="44" t="s">
        <v>43</v>
      </c>
      <c r="E97" s="44" t="s">
        <v>12</v>
      </c>
      <c r="F97" s="44" t="s">
        <v>13</v>
      </c>
    </row>
    <row r="98" spans="1:6" s="2" customFormat="1" ht="21" customHeight="1" x14ac:dyDescent="0.3">
      <c r="A98" s="123" t="s">
        <v>91</v>
      </c>
      <c r="B98" s="124"/>
      <c r="C98" s="125"/>
      <c r="D98" s="39">
        <v>55</v>
      </c>
      <c r="E98" s="9"/>
      <c r="F98" s="8">
        <f>D98*E98</f>
        <v>0</v>
      </c>
    </row>
    <row r="99" spans="1:6" s="2" customFormat="1" ht="21" customHeight="1" x14ac:dyDescent="0.3">
      <c r="A99" s="102" t="s">
        <v>92</v>
      </c>
      <c r="B99" s="103"/>
      <c r="C99" s="104"/>
      <c r="D99" s="39">
        <v>1.9</v>
      </c>
      <c r="E99" s="9"/>
      <c r="F99" s="8">
        <f t="shared" ref="F99:F102" si="5">D99*E99</f>
        <v>0</v>
      </c>
    </row>
    <row r="100" spans="1:6" s="2" customFormat="1" ht="21" customHeight="1" x14ac:dyDescent="0.3">
      <c r="A100" s="102" t="s">
        <v>93</v>
      </c>
      <c r="B100" s="103"/>
      <c r="C100" s="104"/>
      <c r="D100" s="39">
        <v>125</v>
      </c>
      <c r="E100" s="9"/>
      <c r="F100" s="8">
        <f t="shared" si="5"/>
        <v>0</v>
      </c>
    </row>
    <row r="101" spans="1:6" s="2" customFormat="1" ht="21" customHeight="1" x14ac:dyDescent="0.3">
      <c r="A101" s="102" t="s">
        <v>94</v>
      </c>
      <c r="B101" s="103"/>
      <c r="C101" s="104"/>
      <c r="D101" s="39">
        <v>168</v>
      </c>
      <c r="E101" s="9"/>
      <c r="F101" s="8">
        <f t="shared" si="5"/>
        <v>0</v>
      </c>
    </row>
    <row r="102" spans="1:6" s="2" customFormat="1" ht="17.100000000000001" customHeight="1" x14ac:dyDescent="0.3">
      <c r="A102" s="126" t="s">
        <v>184</v>
      </c>
      <c r="B102" s="127"/>
      <c r="C102" s="128"/>
      <c r="D102" s="39">
        <v>5.9</v>
      </c>
      <c r="E102" s="9"/>
      <c r="F102" s="8">
        <f t="shared" si="5"/>
        <v>0</v>
      </c>
    </row>
    <row r="103" spans="1:6" s="2" customFormat="1" ht="21" customHeight="1" x14ac:dyDescent="0.3">
      <c r="A103" s="102" t="s">
        <v>174</v>
      </c>
      <c r="B103" s="103"/>
      <c r="C103" s="104"/>
      <c r="D103" s="39">
        <v>95</v>
      </c>
      <c r="E103" s="9"/>
      <c r="F103" s="8">
        <f>D103*E103</f>
        <v>0</v>
      </c>
    </row>
    <row r="104" spans="1:6" s="2" customFormat="1" ht="41.25" customHeight="1" x14ac:dyDescent="0.3">
      <c r="A104" s="118" t="s">
        <v>175</v>
      </c>
      <c r="B104" s="129"/>
      <c r="C104" s="130"/>
      <c r="D104" s="39">
        <v>320</v>
      </c>
      <c r="E104" s="9"/>
      <c r="F104" s="8">
        <f>D104*E104</f>
        <v>0</v>
      </c>
    </row>
    <row r="105" spans="1:6" s="2" customFormat="1" ht="38.25" customHeight="1" x14ac:dyDescent="0.3">
      <c r="A105" s="118" t="s">
        <v>98</v>
      </c>
      <c r="B105" s="119"/>
      <c r="C105" s="120"/>
      <c r="D105" s="39">
        <v>48</v>
      </c>
      <c r="E105" s="9"/>
      <c r="F105" s="8">
        <f>D105*E105</f>
        <v>0</v>
      </c>
    </row>
    <row r="106" spans="1:6" s="2" customFormat="1" ht="21" customHeight="1" x14ac:dyDescent="0.3">
      <c r="A106" s="102" t="s">
        <v>99</v>
      </c>
      <c r="B106" s="103"/>
      <c r="C106" s="104"/>
      <c r="D106" s="39">
        <v>65</v>
      </c>
      <c r="E106" s="9"/>
      <c r="F106" s="8">
        <f>D106*E106</f>
        <v>0</v>
      </c>
    </row>
    <row r="107" spans="1:6" s="2" customFormat="1" ht="21" customHeight="1" x14ac:dyDescent="0.3">
      <c r="A107" s="102" t="s">
        <v>100</v>
      </c>
      <c r="B107" s="103"/>
      <c r="C107" s="104"/>
      <c r="D107" s="39">
        <v>57</v>
      </c>
      <c r="E107" s="9"/>
      <c r="F107" s="8">
        <f>D107*E107</f>
        <v>0</v>
      </c>
    </row>
    <row r="108" spans="1:6" x14ac:dyDescent="0.3">
      <c r="A108" s="20"/>
      <c r="B108" s="20"/>
      <c r="C108" s="20"/>
    </row>
    <row r="109" spans="1:6" ht="18" x14ac:dyDescent="0.35">
      <c r="D109" s="116" t="s">
        <v>19</v>
      </c>
      <c r="E109" s="116"/>
      <c r="F109" s="37">
        <f>SUM(F98:F107)</f>
        <v>0</v>
      </c>
    </row>
    <row r="110" spans="1:6" ht="18" x14ac:dyDescent="0.35">
      <c r="D110" s="68"/>
      <c r="E110" s="68"/>
      <c r="F110" s="37"/>
    </row>
    <row r="111" spans="1:6" ht="18.600000000000001" thickBot="1" x14ac:dyDescent="0.4">
      <c r="D111" s="68"/>
      <c r="E111" s="68"/>
      <c r="F111" s="37"/>
    </row>
    <row r="112" spans="1:6" ht="18.600000000000001" thickBot="1" x14ac:dyDescent="0.4">
      <c r="A112" s="20"/>
      <c r="B112" s="20"/>
      <c r="C112" s="91" t="s">
        <v>161</v>
      </c>
      <c r="D112" s="88" t="s">
        <v>103</v>
      </c>
      <c r="E112" s="65" t="s">
        <v>12</v>
      </c>
      <c r="F112" s="40" t="s">
        <v>13</v>
      </c>
    </row>
    <row r="113" spans="1:6" ht="18" x14ac:dyDescent="0.35">
      <c r="A113" s="20"/>
      <c r="B113" s="20"/>
      <c r="C113" s="90" t="s">
        <v>155</v>
      </c>
      <c r="D113" s="87">
        <v>15</v>
      </c>
      <c r="E113" s="65"/>
      <c r="F113" s="40">
        <f>D113*E113</f>
        <v>0</v>
      </c>
    </row>
    <row r="114" spans="1:6" ht="18" x14ac:dyDescent="0.35">
      <c r="A114" s="20"/>
      <c r="B114" s="20"/>
      <c r="C114" s="86" t="s">
        <v>156</v>
      </c>
      <c r="D114" s="87">
        <v>15.5</v>
      </c>
      <c r="E114" s="65"/>
      <c r="F114" s="40">
        <f t="shared" ref="F114:F115" si="6">D114*E114</f>
        <v>0</v>
      </c>
    </row>
    <row r="115" spans="1:6" ht="18.600000000000001" thickBot="1" x14ac:dyDescent="0.4">
      <c r="A115" s="20"/>
      <c r="B115" s="20"/>
      <c r="C115" s="89" t="s">
        <v>157</v>
      </c>
      <c r="D115" s="87">
        <v>12</v>
      </c>
      <c r="E115" s="65"/>
      <c r="F115" s="40">
        <f t="shared" si="6"/>
        <v>0</v>
      </c>
    </row>
    <row r="116" spans="1:6" ht="18.600000000000001" thickBot="1" x14ac:dyDescent="0.4">
      <c r="A116" s="20"/>
      <c r="B116" s="20"/>
      <c r="C116" s="91" t="s">
        <v>185</v>
      </c>
      <c r="D116" s="88" t="s">
        <v>186</v>
      </c>
      <c r="E116" s="65" t="s">
        <v>12</v>
      </c>
      <c r="F116" s="40" t="s">
        <v>13</v>
      </c>
    </row>
    <row r="117" spans="1:6" ht="18" x14ac:dyDescent="0.35">
      <c r="A117" s="20"/>
      <c r="B117" s="20"/>
      <c r="C117" s="90" t="s">
        <v>158</v>
      </c>
      <c r="D117" s="87">
        <v>1.5</v>
      </c>
      <c r="E117" s="65"/>
      <c r="F117" s="40">
        <f>D117*E117</f>
        <v>0</v>
      </c>
    </row>
    <row r="118" spans="1:6" ht="18" x14ac:dyDescent="0.35">
      <c r="A118" s="20"/>
      <c r="B118" s="20"/>
      <c r="C118" s="86" t="s">
        <v>159</v>
      </c>
      <c r="D118" s="87">
        <v>2.5</v>
      </c>
      <c r="E118" s="65"/>
      <c r="F118" s="40">
        <f t="shared" ref="F118:F119" si="7">D118*E118</f>
        <v>0</v>
      </c>
    </row>
    <row r="119" spans="1:6" ht="18" x14ac:dyDescent="0.35">
      <c r="A119" s="20"/>
      <c r="B119" s="20"/>
      <c r="C119" s="86" t="s">
        <v>160</v>
      </c>
      <c r="D119" s="87">
        <v>4</v>
      </c>
      <c r="E119" s="65"/>
      <c r="F119" s="40">
        <f t="shared" si="7"/>
        <v>0</v>
      </c>
    </row>
    <row r="120" spans="1:6" ht="18" x14ac:dyDescent="0.35">
      <c r="A120" s="20"/>
      <c r="B120" s="20"/>
      <c r="C120" s="14"/>
      <c r="D120" s="82"/>
      <c r="E120" s="83"/>
      <c r="F120" s="84"/>
    </row>
    <row r="121" spans="1:6" ht="18" x14ac:dyDescent="0.35">
      <c r="A121" s="20"/>
      <c r="B121" s="20"/>
      <c r="C121" s="14"/>
      <c r="D121" s="116" t="s">
        <v>19</v>
      </c>
      <c r="E121" s="116"/>
      <c r="F121" s="37">
        <f>SUM(F113:F119)</f>
        <v>0</v>
      </c>
    </row>
    <row r="122" spans="1:6" ht="15.6" x14ac:dyDescent="0.3">
      <c r="A122" s="156" t="s">
        <v>101</v>
      </c>
      <c r="B122" s="156"/>
      <c r="C122" s="156"/>
      <c r="D122" s="156"/>
      <c r="E122" s="83"/>
      <c r="F122" s="84"/>
    </row>
    <row r="124" spans="1:6" s="2" customFormat="1" ht="21" customHeight="1" x14ac:dyDescent="0.3">
      <c r="E124" s="4"/>
    </row>
    <row r="125" spans="1:6" ht="15" thickBot="1" x14ac:dyDescent="0.35">
      <c r="A125" s="108"/>
      <c r="B125" s="108"/>
      <c r="C125" s="108"/>
      <c r="D125" s="6"/>
    </row>
    <row r="126" spans="1:6" ht="18.600000000000001" thickBot="1" x14ac:dyDescent="0.4">
      <c r="A126" s="20"/>
      <c r="B126" s="20"/>
      <c r="C126" s="32" t="s">
        <v>102</v>
      </c>
      <c r="D126" s="42" t="s">
        <v>103</v>
      </c>
      <c r="E126" s="65" t="s">
        <v>12</v>
      </c>
      <c r="F126" s="40" t="s">
        <v>13</v>
      </c>
    </row>
    <row r="127" spans="1:6" s="2" customFormat="1" ht="21" customHeight="1" x14ac:dyDescent="0.3">
      <c r="A127" s="70"/>
      <c r="B127" s="70"/>
      <c r="C127" s="71" t="s">
        <v>152</v>
      </c>
      <c r="D127" s="39">
        <v>0.3</v>
      </c>
      <c r="E127" s="9"/>
      <c r="F127" s="8">
        <f>D127*E127</f>
        <v>0</v>
      </c>
    </row>
    <row r="128" spans="1:6" s="2" customFormat="1" ht="35.1" customHeight="1" x14ac:dyDescent="0.3">
      <c r="A128" s="70"/>
      <c r="B128" s="70"/>
      <c r="C128" s="96" t="s">
        <v>187</v>
      </c>
      <c r="D128" s="39">
        <v>3.9</v>
      </c>
      <c r="E128" s="9"/>
      <c r="F128" s="8">
        <f t="shared" ref="F128:F129" si="8">D128*E128</f>
        <v>0</v>
      </c>
    </row>
    <row r="129" spans="1:6" s="2" customFormat="1" ht="21" customHeight="1" x14ac:dyDescent="0.3">
      <c r="A129" s="70"/>
      <c r="B129" s="70"/>
      <c r="C129" s="73" t="s">
        <v>153</v>
      </c>
      <c r="D129" s="39">
        <v>14</v>
      </c>
      <c r="E129" s="9"/>
      <c r="F129" s="8">
        <f t="shared" si="8"/>
        <v>0</v>
      </c>
    </row>
    <row r="130" spans="1:6" s="2" customFormat="1" ht="21" customHeight="1" x14ac:dyDescent="0.3">
      <c r="A130" s="70"/>
      <c r="B130" s="70"/>
    </row>
    <row r="131" spans="1:6" s="2" customFormat="1" ht="21" customHeight="1" x14ac:dyDescent="0.3">
      <c r="A131" s="70"/>
      <c r="B131" s="70"/>
      <c r="C131" s="61" t="s">
        <v>188</v>
      </c>
      <c r="D131" s="39">
        <v>15</v>
      </c>
      <c r="E131" s="9"/>
      <c r="F131" s="8">
        <v>0</v>
      </c>
    </row>
    <row r="132" spans="1:6" s="2" customFormat="1" ht="21" customHeight="1" x14ac:dyDescent="0.35">
      <c r="A132" s="70"/>
      <c r="B132" s="70"/>
      <c r="C132" s="62"/>
      <c r="D132" s="116" t="s">
        <v>19</v>
      </c>
      <c r="E132" s="116"/>
      <c r="F132" s="37">
        <f>F127+F128+F129+F131</f>
        <v>0</v>
      </c>
    </row>
    <row r="133" spans="1:6" x14ac:dyDescent="0.3">
      <c r="A133" s="20"/>
      <c r="B133" s="20"/>
      <c r="C133" s="62"/>
      <c r="D133" s="63"/>
      <c r="F133" s="3"/>
    </row>
    <row r="134" spans="1:6" x14ac:dyDescent="0.3">
      <c r="A134" s="20"/>
      <c r="B134" s="20"/>
      <c r="C134" s="20"/>
      <c r="D134" s="66" t="s">
        <v>105</v>
      </c>
      <c r="E134" s="65" t="s">
        <v>12</v>
      </c>
      <c r="F134" s="40" t="s">
        <v>13</v>
      </c>
    </row>
    <row r="135" spans="1:6" s="2" customFormat="1" ht="21" customHeight="1" x14ac:dyDescent="0.3">
      <c r="A135" s="70"/>
      <c r="B135" s="70"/>
      <c r="C135" s="74" t="s">
        <v>106</v>
      </c>
      <c r="D135" s="39">
        <v>39.9</v>
      </c>
      <c r="E135" s="9"/>
      <c r="F135" s="8">
        <f>D135*E135</f>
        <v>0</v>
      </c>
    </row>
    <row r="136" spans="1:6" x14ac:dyDescent="0.3">
      <c r="A136" s="20"/>
      <c r="B136" s="20"/>
      <c r="C136" s="64"/>
      <c r="D136" s="63"/>
    </row>
    <row r="137" spans="1:6" ht="18" x14ac:dyDescent="0.35">
      <c r="A137" s="20"/>
      <c r="B137" s="20"/>
      <c r="C137" s="33"/>
      <c r="D137" s="116" t="s">
        <v>19</v>
      </c>
      <c r="E137" s="116"/>
      <c r="F137" s="37">
        <f>F135</f>
        <v>0</v>
      </c>
    </row>
    <row r="138" spans="1:6" ht="15" thickBot="1" x14ac:dyDescent="0.35">
      <c r="A138" s="20"/>
      <c r="B138" s="20"/>
      <c r="C138" s="20"/>
      <c r="D138" s="6"/>
      <c r="F138" s="3"/>
    </row>
    <row r="139" spans="1:6" ht="16.2" thickBot="1" x14ac:dyDescent="0.35">
      <c r="A139" s="20"/>
      <c r="B139" s="20"/>
      <c r="C139" s="20"/>
      <c r="D139" s="6"/>
      <c r="E139" s="81" t="s">
        <v>107</v>
      </c>
      <c r="F139" s="22">
        <f>F109+F94+F90+F73+F59+F41+D18+F18+F137+F132+F121+F82</f>
        <v>0</v>
      </c>
    </row>
    <row r="140" spans="1:6" ht="63.6" customHeight="1" x14ac:dyDescent="0.4">
      <c r="A140" s="117" t="s">
        <v>189</v>
      </c>
      <c r="B140" s="117"/>
      <c r="C140" s="117"/>
      <c r="D140" s="6"/>
      <c r="F140" s="3"/>
    </row>
    <row r="141" spans="1:6" x14ac:dyDescent="0.3">
      <c r="A141" s="98"/>
      <c r="B141" s="98"/>
      <c r="C141" s="98"/>
      <c r="D141" s="6"/>
      <c r="F141" s="3"/>
    </row>
    <row r="142" spans="1:6" ht="25.8" x14ac:dyDescent="0.6">
      <c r="A142" s="150" t="s">
        <v>108</v>
      </c>
      <c r="B142" s="150"/>
      <c r="C142" s="150"/>
      <c r="D142" s="150"/>
      <c r="E142" s="150"/>
      <c r="F142" s="150"/>
    </row>
    <row r="143" spans="1:6" x14ac:dyDescent="0.3">
      <c r="F143" s="3"/>
    </row>
    <row r="144" spans="1:6" x14ac:dyDescent="0.3">
      <c r="F144" s="3"/>
    </row>
    <row r="145" spans="1:6" x14ac:dyDescent="0.3">
      <c r="F145" s="3"/>
    </row>
    <row r="146" spans="1:6" x14ac:dyDescent="0.3">
      <c r="A146" s="20"/>
      <c r="B146" s="20"/>
      <c r="C146" s="20"/>
      <c r="D146" s="6"/>
      <c r="F146" s="3"/>
    </row>
    <row r="147" spans="1:6" x14ac:dyDescent="0.3">
      <c r="A147" s="1"/>
    </row>
  </sheetData>
  <mergeCells count="69">
    <mergeCell ref="A142:F142"/>
    <mergeCell ref="D30:D39"/>
    <mergeCell ref="E30:E39"/>
    <mergeCell ref="F30:F39"/>
    <mergeCell ref="A62:F62"/>
    <mergeCell ref="A122:D122"/>
    <mergeCell ref="A35:C35"/>
    <mergeCell ref="B36:C36"/>
    <mergeCell ref="B38:C38"/>
    <mergeCell ref="A97:C97"/>
    <mergeCell ref="D41:E41"/>
    <mergeCell ref="D59:E59"/>
    <mergeCell ref="D73:E73"/>
    <mergeCell ref="D90:E90"/>
    <mergeCell ref="F48:F58"/>
    <mergeCell ref="E48:E58"/>
    <mergeCell ref="D82:E82"/>
    <mergeCell ref="D121:E121"/>
    <mergeCell ref="D48:D58"/>
    <mergeCell ref="A95:C95"/>
    <mergeCell ref="A98:C98"/>
    <mergeCell ref="A99:C99"/>
    <mergeCell ref="A88:C88"/>
    <mergeCell ref="A76:C76"/>
    <mergeCell ref="A77:C77"/>
    <mergeCell ref="A78:C78"/>
    <mergeCell ref="A79:C79"/>
    <mergeCell ref="A80:C80"/>
    <mergeCell ref="A71:C71"/>
    <mergeCell ref="A13:F13"/>
    <mergeCell ref="A29:C30"/>
    <mergeCell ref="D18:E18"/>
    <mergeCell ref="A21:C21"/>
    <mergeCell ref="A23:C23"/>
    <mergeCell ref="D25:E25"/>
    <mergeCell ref="A14:F14"/>
    <mergeCell ref="A20:C20"/>
    <mergeCell ref="A15:F15"/>
    <mergeCell ref="A22:C22"/>
    <mergeCell ref="D137:E137"/>
    <mergeCell ref="A140:C140"/>
    <mergeCell ref="A105:C105"/>
    <mergeCell ref="A84:C84"/>
    <mergeCell ref="A85:C85"/>
    <mergeCell ref="A86:C86"/>
    <mergeCell ref="A107:C107"/>
    <mergeCell ref="A103:C103"/>
    <mergeCell ref="A102:C102"/>
    <mergeCell ref="A101:C101"/>
    <mergeCell ref="A125:C125"/>
    <mergeCell ref="D94:E94"/>
    <mergeCell ref="D109:E109"/>
    <mergeCell ref="A104:C104"/>
    <mergeCell ref="D132:E132"/>
    <mergeCell ref="A141:C141"/>
    <mergeCell ref="A31:C31"/>
    <mergeCell ref="A58:C58"/>
    <mergeCell ref="A72:C72"/>
    <mergeCell ref="A106:C106"/>
    <mergeCell ref="A87:C87"/>
    <mergeCell ref="A100:C100"/>
    <mergeCell ref="A94:C94"/>
    <mergeCell ref="A33:C33"/>
    <mergeCell ref="A65:C65"/>
    <mergeCell ref="A47:C48"/>
    <mergeCell ref="A50:C50"/>
    <mergeCell ref="A40:C40"/>
    <mergeCell ref="B37:C37"/>
    <mergeCell ref="A39:C39"/>
  </mergeCells>
  <pageMargins left="0.82677165354330717" right="0.74803149606299213" top="0.51181102362204722" bottom="0.39370078740157483" header="0.31496062992125984" footer="0.43307086614173229"/>
  <pageSetup paperSize="9" scale="72" fitToHeight="0" orientation="portrait" r:id="rId1"/>
  <rowBreaks count="3" manualBreakCount="3">
    <brk id="45" max="16383" man="1"/>
    <brk id="82" max="16383" man="1"/>
    <brk id="9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8"/>
  <sheetViews>
    <sheetView view="pageBreakPreview" zoomScaleSheetLayoutView="100" workbookViewId="0">
      <selection activeCell="A176" sqref="A176"/>
    </sheetView>
  </sheetViews>
  <sheetFormatPr baseColWidth="10" defaultColWidth="11.44140625" defaultRowHeight="14.4" x14ac:dyDescent="0.3"/>
  <cols>
    <col min="4" max="4" width="60" customWidth="1"/>
  </cols>
  <sheetData>
    <row r="1" spans="1:7" ht="18" x14ac:dyDescent="0.35">
      <c r="A1" s="38" t="s">
        <v>0</v>
      </c>
    </row>
    <row r="2" spans="1:7" x14ac:dyDescent="0.3">
      <c r="A2" t="s">
        <v>1</v>
      </c>
    </row>
    <row r="3" spans="1:7" x14ac:dyDescent="0.3">
      <c r="A3" t="s">
        <v>2</v>
      </c>
    </row>
    <row r="4" spans="1:7" x14ac:dyDescent="0.3">
      <c r="A4" t="s">
        <v>3</v>
      </c>
    </row>
    <row r="5" spans="1:7" ht="23.4" x14ac:dyDescent="0.45">
      <c r="A5" s="26" t="s">
        <v>4</v>
      </c>
      <c r="B5" s="26"/>
      <c r="C5" s="26"/>
      <c r="E5" s="34" t="s">
        <v>5</v>
      </c>
    </row>
    <row r="6" spans="1:7" x14ac:dyDescent="0.3">
      <c r="A6" t="s">
        <v>6</v>
      </c>
      <c r="E6" t="s">
        <v>109</v>
      </c>
    </row>
    <row r="7" spans="1:7" x14ac:dyDescent="0.3">
      <c r="A7" t="s">
        <v>3</v>
      </c>
    </row>
    <row r="8" spans="1:7" x14ac:dyDescent="0.3">
      <c r="A8" t="s">
        <v>7</v>
      </c>
    </row>
    <row r="9" spans="1:7" x14ac:dyDescent="0.3">
      <c r="A9" t="s">
        <v>8</v>
      </c>
      <c r="E9" s="35" t="s">
        <v>110</v>
      </c>
    </row>
    <row r="10" spans="1:7" ht="21" x14ac:dyDescent="0.4">
      <c r="A10" t="s">
        <v>9</v>
      </c>
      <c r="B10" s="67"/>
      <c r="C10" s="67"/>
      <c r="E10" s="11"/>
      <c r="F10" s="11"/>
    </row>
    <row r="11" spans="1:7" ht="21" x14ac:dyDescent="0.4">
      <c r="B11" s="11"/>
      <c r="C11" s="11"/>
      <c r="D11" s="11"/>
      <c r="E11" s="11"/>
      <c r="F11" s="11"/>
    </row>
    <row r="12" spans="1:7" ht="21" x14ac:dyDescent="0.4">
      <c r="B12" s="11"/>
      <c r="C12" s="11"/>
      <c r="D12" s="31"/>
      <c r="E12" s="11"/>
      <c r="F12" s="11"/>
    </row>
    <row r="13" spans="1:7" ht="36.6" x14ac:dyDescent="0.3">
      <c r="B13" s="178" t="s">
        <v>111</v>
      </c>
      <c r="C13" s="178"/>
      <c r="D13" s="178"/>
      <c r="E13" s="178"/>
      <c r="F13" s="178"/>
      <c r="G13" s="178"/>
    </row>
    <row r="14" spans="1:7" ht="33.6" x14ac:dyDescent="0.65">
      <c r="B14" s="179" t="s">
        <v>112</v>
      </c>
      <c r="C14" s="179"/>
      <c r="D14" s="179"/>
      <c r="E14" s="179"/>
      <c r="F14" s="179"/>
      <c r="G14" s="179"/>
    </row>
    <row r="15" spans="1:7" ht="25.8" x14ac:dyDescent="0.5">
      <c r="B15" s="28"/>
      <c r="C15" s="27"/>
      <c r="E15" s="12"/>
      <c r="F15" s="12"/>
    </row>
    <row r="16" spans="1:7" ht="18.600000000000001" thickBot="1" x14ac:dyDescent="0.4">
      <c r="B16" s="21"/>
      <c r="C16" s="14"/>
      <c r="D16" s="14"/>
      <c r="E16" s="14"/>
      <c r="F16" s="14"/>
    </row>
    <row r="17" spans="1:6" ht="15" customHeight="1" x14ac:dyDescent="0.3">
      <c r="B17" s="180" t="s">
        <v>10</v>
      </c>
      <c r="C17" s="181"/>
      <c r="D17" s="182"/>
      <c r="F17" s="2"/>
    </row>
    <row r="18" spans="1:6" ht="15.75" customHeight="1" thickBot="1" x14ac:dyDescent="0.35">
      <c r="A18" s="43" t="s">
        <v>12</v>
      </c>
      <c r="B18" s="183"/>
      <c r="C18" s="184"/>
      <c r="D18" s="185"/>
      <c r="E18" s="75" t="s">
        <v>11</v>
      </c>
    </row>
    <row r="19" spans="1:6" s="2" customFormat="1" ht="21" customHeight="1" x14ac:dyDescent="0.3">
      <c r="A19" s="77" t="e">
        <f>'DEVIS CLIENT'!#REF!</f>
        <v>#REF!</v>
      </c>
      <c r="B19" s="186" t="s">
        <v>14</v>
      </c>
      <c r="C19" s="187"/>
      <c r="D19" s="188"/>
      <c r="E19" s="55">
        <v>3.5</v>
      </c>
    </row>
    <row r="20" spans="1:6" s="2" customFormat="1" ht="21" customHeight="1" x14ac:dyDescent="0.3">
      <c r="A20" s="77" t="e">
        <f>'DEVIS CLIENT'!#REF!</f>
        <v>#REF!</v>
      </c>
      <c r="B20" s="189" t="s">
        <v>15</v>
      </c>
      <c r="C20" s="190"/>
      <c r="D20" s="191"/>
      <c r="E20" s="55">
        <v>2</v>
      </c>
    </row>
    <row r="21" spans="1:6" s="2" customFormat="1" ht="21" customHeight="1" x14ac:dyDescent="0.3">
      <c r="A21" s="77" t="e">
        <f>'DEVIS CLIENT'!#REF!</f>
        <v>#REF!</v>
      </c>
      <c r="B21" s="192" t="s">
        <v>16</v>
      </c>
      <c r="C21" s="193"/>
      <c r="D21" s="194"/>
      <c r="E21" s="55">
        <v>1.9</v>
      </c>
    </row>
    <row r="22" spans="1:6" s="2" customFormat="1" ht="21" customHeight="1" x14ac:dyDescent="0.3">
      <c r="A22" s="77" t="e">
        <f>'DEVIS CLIENT'!#REF!</f>
        <v>#REF!</v>
      </c>
      <c r="B22" s="189" t="s">
        <v>17</v>
      </c>
      <c r="C22" s="190"/>
      <c r="D22" s="191"/>
      <c r="E22" s="55">
        <v>1.8</v>
      </c>
    </row>
    <row r="23" spans="1:6" s="2" customFormat="1" ht="21" customHeight="1" x14ac:dyDescent="0.3">
      <c r="A23" s="77" t="e">
        <f>'DEVIS CLIENT'!#REF!</f>
        <v>#REF!</v>
      </c>
      <c r="B23" s="192" t="s">
        <v>113</v>
      </c>
      <c r="C23" s="193"/>
      <c r="D23" s="194"/>
      <c r="E23" s="55">
        <v>2.5</v>
      </c>
    </row>
    <row r="24" spans="1:6" s="2" customFormat="1" ht="21" customHeight="1" x14ac:dyDescent="0.3">
      <c r="A24" s="77" t="e">
        <f>'DEVIS CLIENT'!#REF!</f>
        <v>#REF!</v>
      </c>
      <c r="B24" s="56" t="s">
        <v>114</v>
      </c>
      <c r="C24" s="57"/>
      <c r="D24" s="58"/>
      <c r="E24" s="55">
        <v>1.6</v>
      </c>
    </row>
    <row r="25" spans="1:6" s="2" customFormat="1" ht="21" customHeight="1" x14ac:dyDescent="0.3">
      <c r="A25" s="77" t="e">
        <f>'DEVIS CLIENT'!#REF!</f>
        <v>#REF!</v>
      </c>
      <c r="B25" s="189" t="s">
        <v>115</v>
      </c>
      <c r="C25" s="190"/>
      <c r="D25" s="191"/>
      <c r="E25" s="55">
        <v>3.2</v>
      </c>
    </row>
    <row r="26" spans="1:6" s="2" customFormat="1" ht="21" customHeight="1" x14ac:dyDescent="0.3">
      <c r="A26" s="77" t="e">
        <f>'DEVIS CLIENT'!#REF!</f>
        <v>#REF!</v>
      </c>
      <c r="B26" s="189" t="s">
        <v>116</v>
      </c>
      <c r="C26" s="190"/>
      <c r="D26" s="191"/>
      <c r="E26" s="55">
        <v>4.5</v>
      </c>
    </row>
    <row r="27" spans="1:6" s="2" customFormat="1" ht="21" customHeight="1" x14ac:dyDescent="0.3">
      <c r="A27" s="77" t="e">
        <f>'DEVIS CLIENT'!#REF!</f>
        <v>#REF!</v>
      </c>
      <c r="B27" s="189" t="s">
        <v>18</v>
      </c>
      <c r="C27" s="190"/>
      <c r="D27" s="191"/>
      <c r="E27" s="55">
        <v>3</v>
      </c>
    </row>
    <row r="28" spans="1:6" ht="15" customHeight="1" x14ac:dyDescent="0.3">
      <c r="B28" s="24"/>
      <c r="C28" s="24"/>
      <c r="D28" s="24"/>
      <c r="E28" s="3"/>
      <c r="F28" s="4"/>
    </row>
    <row r="29" spans="1:6" ht="15" customHeight="1" x14ac:dyDescent="0.35">
      <c r="B29" s="17"/>
      <c r="C29" s="18"/>
      <c r="D29" s="36" t="s">
        <v>117</v>
      </c>
      <c r="E29" s="3"/>
      <c r="F29" s="4"/>
    </row>
    <row r="30" spans="1:6" ht="18" x14ac:dyDescent="0.35">
      <c r="B30" s="1"/>
      <c r="E30" s="116"/>
      <c r="F30" s="116"/>
    </row>
    <row r="31" spans="1:6" ht="15" thickBot="1" x14ac:dyDescent="0.35">
      <c r="B31" s="1"/>
      <c r="E31" s="15"/>
      <c r="F31" s="15"/>
    </row>
    <row r="32" spans="1:6" ht="30" customHeight="1" x14ac:dyDescent="0.3">
      <c r="B32" s="195" t="s">
        <v>20</v>
      </c>
      <c r="C32" s="196"/>
      <c r="D32" s="197"/>
      <c r="F32" s="2"/>
    </row>
    <row r="33" spans="1:6" ht="15" thickBot="1" x14ac:dyDescent="0.35">
      <c r="A33" s="45" t="s">
        <v>12</v>
      </c>
      <c r="B33" s="198"/>
      <c r="C33" s="199"/>
      <c r="D33" s="200"/>
      <c r="E33" s="46" t="s">
        <v>11</v>
      </c>
    </row>
    <row r="34" spans="1:6" ht="21" customHeight="1" x14ac:dyDescent="0.3">
      <c r="A34" s="10">
        <f>'DEVIS CLIENT'!E21</f>
        <v>0</v>
      </c>
      <c r="B34" s="132" t="s">
        <v>21</v>
      </c>
      <c r="C34" s="132"/>
      <c r="D34" s="132"/>
      <c r="E34" s="39">
        <v>9.5</v>
      </c>
    </row>
    <row r="35" spans="1:6" ht="21" customHeight="1" x14ac:dyDescent="0.3">
      <c r="A35" s="10">
        <f>'DEVIS CLIENT'!E23</f>
        <v>0</v>
      </c>
      <c r="B35" s="134" t="s">
        <v>22</v>
      </c>
      <c r="C35" s="134"/>
      <c r="D35" s="134"/>
      <c r="E35" s="39">
        <v>7.5</v>
      </c>
    </row>
    <row r="36" spans="1:6" x14ac:dyDescent="0.3">
      <c r="B36" s="23"/>
      <c r="C36" s="18"/>
      <c r="D36" s="18"/>
      <c r="E36" s="3"/>
      <c r="F36" s="4"/>
    </row>
    <row r="37" spans="1:6" ht="18" x14ac:dyDescent="0.35">
      <c r="B37" s="1"/>
      <c r="E37" s="116"/>
      <c r="F37" s="116"/>
    </row>
    <row r="38" spans="1:6" ht="15" thickBot="1" x14ac:dyDescent="0.35">
      <c r="B38" s="1"/>
    </row>
    <row r="39" spans="1:6" ht="29.4" thickBot="1" x14ac:dyDescent="0.6">
      <c r="B39" s="167" t="s">
        <v>23</v>
      </c>
      <c r="C39" s="168"/>
      <c r="D39" s="168"/>
      <c r="E39" s="169"/>
      <c r="F39" s="76"/>
    </row>
    <row r="40" spans="1:6" ht="15.75" customHeight="1" thickBot="1" x14ac:dyDescent="0.4">
      <c r="B40" s="14"/>
      <c r="C40" s="14"/>
      <c r="D40" s="14"/>
      <c r="F40" s="2"/>
    </row>
    <row r="41" spans="1:6" ht="15" customHeight="1" x14ac:dyDescent="0.3">
      <c r="B41" s="109" t="s">
        <v>118</v>
      </c>
      <c r="C41" s="110"/>
      <c r="D41" s="110"/>
      <c r="E41" s="44" t="s">
        <v>11</v>
      </c>
    </row>
    <row r="42" spans="1:6" ht="25.5" customHeight="1" thickBot="1" x14ac:dyDescent="0.35">
      <c r="A42" s="44" t="s">
        <v>12</v>
      </c>
      <c r="B42" s="111"/>
      <c r="C42" s="112"/>
      <c r="D42" s="112"/>
      <c r="E42" s="146">
        <v>11.9</v>
      </c>
    </row>
    <row r="43" spans="1:6" s="2" customFormat="1" ht="21" customHeight="1" x14ac:dyDescent="0.3">
      <c r="A43" s="164" t="e">
        <f>'DEVIS CLIENT'!E30:E39</f>
        <v>#VALUE!</v>
      </c>
      <c r="B43" s="59" t="s">
        <v>25</v>
      </c>
      <c r="C43" s="30"/>
      <c r="D43" s="30"/>
      <c r="E43" s="146"/>
    </row>
    <row r="44" spans="1:6" s="2" customFormat="1" ht="21" customHeight="1" x14ac:dyDescent="0.3">
      <c r="A44" s="165"/>
      <c r="B44" s="50" t="s">
        <v>26</v>
      </c>
      <c r="C44" s="51"/>
      <c r="D44" s="51"/>
      <c r="E44" s="146"/>
    </row>
    <row r="45" spans="1:6" s="2" customFormat="1" ht="21" customHeight="1" x14ac:dyDescent="0.3">
      <c r="A45" s="165"/>
      <c r="B45" s="50" t="s">
        <v>119</v>
      </c>
      <c r="C45" s="51"/>
      <c r="D45" s="51"/>
      <c r="E45" s="146"/>
    </row>
    <row r="46" spans="1:6" s="2" customFormat="1" ht="21" customHeight="1" x14ac:dyDescent="0.3">
      <c r="A46" s="165"/>
      <c r="B46" s="60" t="s">
        <v>27</v>
      </c>
      <c r="C46" s="29"/>
      <c r="D46" s="29"/>
      <c r="E46" s="146"/>
    </row>
    <row r="47" spans="1:6" s="2" customFormat="1" ht="21" customHeight="1" x14ac:dyDescent="0.3">
      <c r="A47" s="165"/>
      <c r="B47" s="157" t="s">
        <v>28</v>
      </c>
      <c r="C47" s="158"/>
      <c r="D47" s="159"/>
      <c r="E47" s="151"/>
    </row>
    <row r="48" spans="1:6" s="2" customFormat="1" ht="21" customHeight="1" x14ac:dyDescent="0.3">
      <c r="A48" s="165"/>
      <c r="B48" s="49"/>
      <c r="C48" s="160" t="s">
        <v>29</v>
      </c>
      <c r="D48" s="161"/>
      <c r="E48" s="151"/>
    </row>
    <row r="49" spans="1:6" s="2" customFormat="1" ht="21" customHeight="1" x14ac:dyDescent="0.3">
      <c r="A49" s="165"/>
      <c r="B49" s="49"/>
      <c r="C49" s="143" t="s">
        <v>30</v>
      </c>
      <c r="D49" s="144"/>
      <c r="E49" s="151"/>
    </row>
    <row r="50" spans="1:6" s="2" customFormat="1" ht="21" customHeight="1" x14ac:dyDescent="0.3">
      <c r="A50" s="165"/>
      <c r="B50" s="48"/>
      <c r="C50" s="162" t="s">
        <v>31</v>
      </c>
      <c r="D50" s="163"/>
      <c r="E50" s="151"/>
    </row>
    <row r="51" spans="1:6" s="2" customFormat="1" ht="21" customHeight="1" x14ac:dyDescent="0.3">
      <c r="A51" s="166"/>
      <c r="B51" s="102" t="s">
        <v>120</v>
      </c>
      <c r="C51" s="103"/>
      <c r="D51" s="104"/>
      <c r="E51" s="146"/>
    </row>
    <row r="52" spans="1:6" s="2" customFormat="1" ht="21" customHeight="1" x14ac:dyDescent="0.3">
      <c r="A52" s="9">
        <f>'DEVIS CLIENT'!E40</f>
        <v>0</v>
      </c>
      <c r="B52" s="113" t="s">
        <v>32</v>
      </c>
      <c r="C52" s="114"/>
      <c r="D52" s="115"/>
      <c r="E52" s="39">
        <v>1.9</v>
      </c>
    </row>
    <row r="53" spans="1:6" x14ac:dyDescent="0.3">
      <c r="E53" s="3"/>
      <c r="F53" s="4"/>
    </row>
    <row r="54" spans="1:6" ht="18" x14ac:dyDescent="0.35">
      <c r="B54" s="1"/>
      <c r="E54" s="116"/>
      <c r="F54" s="116"/>
    </row>
    <row r="55" spans="1:6" x14ac:dyDescent="0.3">
      <c r="E55" s="15"/>
      <c r="F55" s="15"/>
    </row>
    <row r="56" spans="1:6" ht="15.75" customHeight="1" thickBot="1" x14ac:dyDescent="0.35"/>
    <row r="57" spans="1:6" ht="15" customHeight="1" x14ac:dyDescent="0.3">
      <c r="B57" s="109" t="s">
        <v>121</v>
      </c>
      <c r="C57" s="110"/>
      <c r="D57" s="110"/>
      <c r="E57" s="44" t="s">
        <v>11</v>
      </c>
    </row>
    <row r="58" spans="1:6" ht="21.75" customHeight="1" thickBot="1" x14ac:dyDescent="0.35">
      <c r="A58" s="44" t="s">
        <v>12</v>
      </c>
      <c r="B58" s="111"/>
      <c r="C58" s="112"/>
      <c r="D58" s="112"/>
      <c r="E58" s="146">
        <v>20</v>
      </c>
    </row>
    <row r="59" spans="1:6" ht="21" customHeight="1" x14ac:dyDescent="0.3">
      <c r="A59" s="164" t="e">
        <f>'DEVIS CLIENT'!E48:E58</f>
        <v>#VALUE!</v>
      </c>
      <c r="B59" s="59" t="s">
        <v>122</v>
      </c>
      <c r="C59" s="30"/>
      <c r="D59" s="30"/>
      <c r="E59" s="146"/>
    </row>
    <row r="60" spans="1:6" ht="21" customHeight="1" x14ac:dyDescent="0.3">
      <c r="A60" s="165"/>
      <c r="B60" s="102" t="s">
        <v>35</v>
      </c>
      <c r="C60" s="103"/>
      <c r="D60" s="104"/>
      <c r="E60" s="146"/>
    </row>
    <row r="61" spans="1:6" ht="21" customHeight="1" x14ac:dyDescent="0.3">
      <c r="A61" s="165"/>
      <c r="B61" s="50" t="s">
        <v>123</v>
      </c>
      <c r="C61" s="51"/>
      <c r="D61" s="51"/>
      <c r="E61" s="146"/>
    </row>
    <row r="62" spans="1:6" ht="21" customHeight="1" x14ac:dyDescent="0.3">
      <c r="A62" s="165"/>
      <c r="B62" s="50" t="s">
        <v>36</v>
      </c>
      <c r="C62" s="51"/>
      <c r="D62" s="51"/>
      <c r="E62" s="146"/>
    </row>
    <row r="63" spans="1:6" ht="21" customHeight="1" x14ac:dyDescent="0.3">
      <c r="A63" s="165"/>
      <c r="B63" s="50" t="s">
        <v>37</v>
      </c>
      <c r="C63" s="51"/>
      <c r="D63" s="51"/>
      <c r="E63" s="146"/>
    </row>
    <row r="64" spans="1:6" ht="21" customHeight="1" x14ac:dyDescent="0.3">
      <c r="A64" s="165"/>
      <c r="B64" s="50" t="s">
        <v>124</v>
      </c>
      <c r="C64" s="51"/>
      <c r="D64" s="51"/>
      <c r="E64" s="146"/>
    </row>
    <row r="65" spans="1:7" ht="21" customHeight="1" x14ac:dyDescent="0.3">
      <c r="A65" s="165"/>
      <c r="B65" s="50" t="s">
        <v>38</v>
      </c>
      <c r="C65" s="51"/>
      <c r="D65" s="51"/>
      <c r="E65" s="146"/>
    </row>
    <row r="66" spans="1:7" ht="21" customHeight="1" x14ac:dyDescent="0.3">
      <c r="A66" s="165"/>
      <c r="B66" s="50" t="s">
        <v>39</v>
      </c>
      <c r="C66" s="51"/>
      <c r="D66" s="51"/>
      <c r="E66" s="146"/>
    </row>
    <row r="67" spans="1:7" ht="21" customHeight="1" x14ac:dyDescent="0.3">
      <c r="A67" s="165"/>
      <c r="B67" s="50" t="s">
        <v>125</v>
      </c>
      <c r="C67" s="51"/>
      <c r="D67" s="51"/>
      <c r="E67" s="146"/>
    </row>
    <row r="68" spans="1:7" ht="21" customHeight="1" x14ac:dyDescent="0.3">
      <c r="A68" s="165"/>
      <c r="B68" s="50" t="s">
        <v>126</v>
      </c>
      <c r="C68" s="51"/>
      <c r="D68" s="51"/>
      <c r="E68" s="146"/>
    </row>
    <row r="69" spans="1:7" ht="21" customHeight="1" x14ac:dyDescent="0.3">
      <c r="A69" s="165"/>
      <c r="B69" s="50" t="s">
        <v>41</v>
      </c>
      <c r="C69" s="51"/>
      <c r="D69" s="51"/>
      <c r="E69" s="146"/>
    </row>
    <row r="70" spans="1:7" ht="21" customHeight="1" x14ac:dyDescent="0.3">
      <c r="A70" s="166"/>
      <c r="B70" s="50" t="s">
        <v>127</v>
      </c>
      <c r="C70" s="51"/>
      <c r="D70" s="51"/>
      <c r="E70" s="146"/>
    </row>
    <row r="71" spans="1:7" ht="18" x14ac:dyDescent="0.35">
      <c r="B71" s="1"/>
      <c r="E71" s="116"/>
      <c r="F71" s="116"/>
    </row>
    <row r="72" spans="1:7" ht="18" x14ac:dyDescent="0.35">
      <c r="B72" s="1"/>
      <c r="E72" s="68"/>
      <c r="F72" s="68"/>
    </row>
    <row r="73" spans="1:7" ht="15" thickBot="1" x14ac:dyDescent="0.35">
      <c r="B73" s="1"/>
      <c r="E73" s="15"/>
      <c r="F73" s="15"/>
    </row>
    <row r="74" spans="1:7" ht="26.4" thickBot="1" x14ac:dyDescent="0.55000000000000004">
      <c r="B74" s="153" t="s">
        <v>42</v>
      </c>
      <c r="C74" s="154"/>
      <c r="D74" s="154"/>
      <c r="E74" s="154"/>
      <c r="F74" s="154"/>
      <c r="G74" s="47"/>
    </row>
    <row r="75" spans="1:7" ht="18" x14ac:dyDescent="0.35">
      <c r="B75" s="14"/>
      <c r="C75" s="14"/>
      <c r="D75" s="14"/>
      <c r="E75" s="19"/>
      <c r="F75" s="19"/>
    </row>
    <row r="76" spans="1:7" ht="18" x14ac:dyDescent="0.35">
      <c r="A76" s="44" t="s">
        <v>12</v>
      </c>
      <c r="B76" s="14"/>
      <c r="C76" s="14"/>
      <c r="D76" s="14"/>
      <c r="E76" s="44" t="s">
        <v>43</v>
      </c>
    </row>
    <row r="77" spans="1:7" s="2" customFormat="1" ht="21" customHeight="1" x14ac:dyDescent="0.3">
      <c r="A77" s="9" t="e">
        <f>'DEVIS CLIENT'!#REF!</f>
        <v>#REF!</v>
      </c>
      <c r="B77" s="102" t="s">
        <v>128</v>
      </c>
      <c r="C77" s="103"/>
      <c r="D77" s="104"/>
      <c r="E77" s="39">
        <v>3</v>
      </c>
    </row>
    <row r="78" spans="1:7" s="2" customFormat="1" ht="21" customHeight="1" x14ac:dyDescent="0.3">
      <c r="A78" s="9">
        <f>'DEVIS CLIENT'!E65</f>
        <v>0</v>
      </c>
      <c r="B78" s="102" t="s">
        <v>129</v>
      </c>
      <c r="C78" s="103"/>
      <c r="D78" s="104"/>
      <c r="E78" s="39">
        <v>1.2</v>
      </c>
    </row>
    <row r="79" spans="1:7" s="2" customFormat="1" ht="21" customHeight="1" x14ac:dyDescent="0.3">
      <c r="A79" s="9">
        <f>'DEVIS CLIENT'!E66</f>
        <v>0</v>
      </c>
      <c r="B79" s="52" t="s">
        <v>44</v>
      </c>
      <c r="C79" s="53"/>
      <c r="D79" s="54"/>
      <c r="E79" s="39">
        <v>45</v>
      </c>
    </row>
    <row r="80" spans="1:7" s="2" customFormat="1" ht="21" customHeight="1" x14ac:dyDescent="0.3">
      <c r="A80" s="9">
        <f>'DEVIS CLIENT'!E67</f>
        <v>0</v>
      </c>
      <c r="B80" s="52" t="s">
        <v>45</v>
      </c>
      <c r="C80" s="53"/>
      <c r="D80" s="54"/>
      <c r="E80" s="39">
        <v>2.2000000000000002</v>
      </c>
    </row>
    <row r="81" spans="1:5" s="2" customFormat="1" ht="21" customHeight="1" x14ac:dyDescent="0.3">
      <c r="A81" s="9">
        <f>'DEVIS CLIENT'!E68</f>
        <v>0</v>
      </c>
      <c r="B81" s="52" t="s">
        <v>46</v>
      </c>
      <c r="C81" s="53"/>
      <c r="D81" s="54"/>
      <c r="E81" s="39">
        <v>2</v>
      </c>
    </row>
    <row r="82" spans="1:5" s="2" customFormat="1" ht="21" customHeight="1" x14ac:dyDescent="0.3">
      <c r="A82" s="9" t="e">
        <f>'DEVIS CLIENT'!#REF!</f>
        <v>#REF!</v>
      </c>
      <c r="B82" s="102" t="s">
        <v>130</v>
      </c>
      <c r="C82" s="103"/>
      <c r="D82" s="104"/>
      <c r="E82" s="39">
        <v>0.9</v>
      </c>
    </row>
    <row r="83" spans="1:5" s="2" customFormat="1" ht="21" customHeight="1" x14ac:dyDescent="0.3">
      <c r="A83" s="9">
        <f>'DEVIS CLIENT'!E69</f>
        <v>0</v>
      </c>
      <c r="B83" s="52" t="s">
        <v>47</v>
      </c>
      <c r="C83" s="53"/>
      <c r="D83" s="54"/>
      <c r="E83" s="39">
        <v>49.5</v>
      </c>
    </row>
    <row r="84" spans="1:5" s="2" customFormat="1" ht="21" customHeight="1" x14ac:dyDescent="0.3">
      <c r="A84" s="9">
        <f>'DEVIS CLIENT'!E70</f>
        <v>0</v>
      </c>
      <c r="B84" s="52" t="s">
        <v>48</v>
      </c>
      <c r="C84" s="53"/>
      <c r="D84" s="54"/>
      <c r="E84" s="39">
        <v>59</v>
      </c>
    </row>
    <row r="85" spans="1:5" s="2" customFormat="1" ht="21" customHeight="1" x14ac:dyDescent="0.3">
      <c r="A85" s="9" t="e">
        <f>'DEVIS CLIENT'!#REF!</f>
        <v>#REF!</v>
      </c>
      <c r="B85" s="52" t="s">
        <v>131</v>
      </c>
      <c r="C85" s="53"/>
      <c r="D85" s="54"/>
      <c r="E85" s="39">
        <v>3.5</v>
      </c>
    </row>
    <row r="86" spans="1:5" s="2" customFormat="1" ht="21" customHeight="1" x14ac:dyDescent="0.3">
      <c r="A86" s="9" t="e">
        <f>'DEVIS CLIENT'!#REF!</f>
        <v>#REF!</v>
      </c>
      <c r="B86" s="102" t="s">
        <v>49</v>
      </c>
      <c r="C86" s="103"/>
      <c r="D86" s="104"/>
      <c r="E86" s="39">
        <v>7</v>
      </c>
    </row>
    <row r="87" spans="1:5" s="2" customFormat="1" ht="21" customHeight="1" x14ac:dyDescent="0.3">
      <c r="A87" s="9" t="e">
        <f>'DEVIS CLIENT'!#REF!</f>
        <v>#REF!</v>
      </c>
      <c r="B87" s="52" t="s">
        <v>50</v>
      </c>
      <c r="C87" s="53"/>
      <c r="D87" s="54"/>
      <c r="E87" s="39">
        <v>1</v>
      </c>
    </row>
    <row r="88" spans="1:5" s="2" customFormat="1" ht="21" customHeight="1" x14ac:dyDescent="0.3">
      <c r="A88" s="9">
        <f>'DEVIS CLIENT'!E71</f>
        <v>0</v>
      </c>
      <c r="B88" s="102" t="s">
        <v>132</v>
      </c>
      <c r="C88" s="103"/>
      <c r="D88" s="104"/>
      <c r="E88" s="39">
        <v>1.8</v>
      </c>
    </row>
    <row r="89" spans="1:5" s="2" customFormat="1" ht="21" customHeight="1" x14ac:dyDescent="0.3">
      <c r="A89" s="9" t="e">
        <f>'DEVIS CLIENT'!#REF!</f>
        <v>#REF!</v>
      </c>
      <c r="B89" s="102" t="s">
        <v>51</v>
      </c>
      <c r="C89" s="103"/>
      <c r="D89" s="104"/>
      <c r="E89" s="39">
        <v>1</v>
      </c>
    </row>
    <row r="90" spans="1:5" s="2" customFormat="1" ht="21" customHeight="1" x14ac:dyDescent="0.3">
      <c r="A90" s="9">
        <f>'DEVIS CLIENT'!E72</f>
        <v>0</v>
      </c>
      <c r="B90" s="102" t="s">
        <v>52</v>
      </c>
      <c r="C90" s="103"/>
      <c r="D90" s="104"/>
      <c r="E90" s="39">
        <v>1.5</v>
      </c>
    </row>
    <row r="91" spans="1:5" s="2" customFormat="1" ht="21" customHeight="1" x14ac:dyDescent="0.3">
      <c r="A91" s="9" t="e">
        <f>'DEVIS CLIENT'!#REF!</f>
        <v>#REF!</v>
      </c>
      <c r="B91" s="52" t="s">
        <v>133</v>
      </c>
      <c r="C91" s="53"/>
      <c r="D91" s="54"/>
      <c r="E91" s="39">
        <v>40</v>
      </c>
    </row>
    <row r="92" spans="1:5" s="2" customFormat="1" ht="21" customHeight="1" x14ac:dyDescent="0.3">
      <c r="A92" s="9" t="e">
        <f>'DEVIS CLIENT'!#REF!</f>
        <v>#REF!</v>
      </c>
      <c r="B92" s="102" t="s">
        <v>53</v>
      </c>
      <c r="C92" s="103"/>
      <c r="D92" s="104"/>
      <c r="E92" s="39">
        <v>4.2</v>
      </c>
    </row>
    <row r="93" spans="1:5" s="2" customFormat="1" ht="21" customHeight="1" x14ac:dyDescent="0.3">
      <c r="A93" s="9" t="e">
        <f>'DEVIS CLIENT'!#REF!</f>
        <v>#REF!</v>
      </c>
      <c r="B93" s="52" t="s">
        <v>54</v>
      </c>
      <c r="C93" s="53"/>
      <c r="D93" s="54"/>
      <c r="E93" s="39">
        <v>30</v>
      </c>
    </row>
    <row r="94" spans="1:5" s="2" customFormat="1" ht="21" customHeight="1" x14ac:dyDescent="0.3">
      <c r="A94" s="9" t="e">
        <f>'DEVIS CLIENT'!#REF!</f>
        <v>#REF!</v>
      </c>
      <c r="B94" s="102" t="s">
        <v>55</v>
      </c>
      <c r="C94" s="103"/>
      <c r="D94" s="104"/>
      <c r="E94" s="39">
        <v>2.5</v>
      </c>
    </row>
    <row r="95" spans="1:5" s="2" customFormat="1" ht="21" customHeight="1" x14ac:dyDescent="0.3">
      <c r="A95" s="9" t="e">
        <f>'DEVIS CLIENT'!#REF!</f>
        <v>#REF!</v>
      </c>
      <c r="B95" s="102" t="s">
        <v>134</v>
      </c>
      <c r="C95" s="103"/>
      <c r="D95" s="104"/>
      <c r="E95" s="39">
        <v>2</v>
      </c>
    </row>
    <row r="96" spans="1:5" s="2" customFormat="1" ht="21" customHeight="1" x14ac:dyDescent="0.3">
      <c r="A96" s="9" t="e">
        <f>'DEVIS CLIENT'!#REF!</f>
        <v>#REF!</v>
      </c>
      <c r="B96" s="52" t="s">
        <v>56</v>
      </c>
      <c r="C96" s="53"/>
      <c r="D96" s="54"/>
      <c r="E96" s="39">
        <v>3.5</v>
      </c>
    </row>
    <row r="97" spans="1:6" s="2" customFormat="1" ht="21" customHeight="1" x14ac:dyDescent="0.3">
      <c r="A97" s="9" t="e">
        <f>'DEVIS CLIENT'!#REF!</f>
        <v>#REF!</v>
      </c>
      <c r="B97" s="102" t="s">
        <v>135</v>
      </c>
      <c r="C97" s="103"/>
      <c r="D97" s="104"/>
      <c r="E97" s="39">
        <v>2.5</v>
      </c>
    </row>
    <row r="98" spans="1:6" x14ac:dyDescent="0.3">
      <c r="E98" s="6"/>
      <c r="F98" s="7"/>
    </row>
    <row r="99" spans="1:6" ht="18" x14ac:dyDescent="0.35">
      <c r="B99" s="1"/>
      <c r="E99" s="116"/>
      <c r="F99" s="116"/>
    </row>
    <row r="100" spans="1:6" x14ac:dyDescent="0.3">
      <c r="B100" s="1"/>
      <c r="E100" s="15"/>
      <c r="F100" s="15"/>
    </row>
    <row r="101" spans="1:6" x14ac:dyDescent="0.3">
      <c r="B101" s="1"/>
      <c r="E101" s="15"/>
      <c r="F101" s="15"/>
    </row>
    <row r="102" spans="1:6" ht="15" thickBot="1" x14ac:dyDescent="0.35">
      <c r="B102" s="1"/>
      <c r="E102" s="15"/>
      <c r="F102" s="15"/>
    </row>
    <row r="103" spans="1:6" ht="21.6" thickBot="1" x14ac:dyDescent="0.45">
      <c r="A103" s="44" t="s">
        <v>12</v>
      </c>
      <c r="B103" s="121" t="s">
        <v>57</v>
      </c>
      <c r="C103" s="122"/>
      <c r="D103" s="122"/>
      <c r="E103" s="44" t="s">
        <v>43</v>
      </c>
    </row>
    <row r="104" spans="1:6" s="2" customFormat="1" ht="21" customHeight="1" x14ac:dyDescent="0.3">
      <c r="A104" s="9">
        <f>'DEVIS CLIENT'!E85</f>
        <v>0</v>
      </c>
      <c r="B104" s="123" t="s">
        <v>58</v>
      </c>
      <c r="C104" s="124"/>
      <c r="D104" s="125"/>
      <c r="E104" s="39">
        <v>41</v>
      </c>
    </row>
    <row r="105" spans="1:6" s="2" customFormat="1" ht="21" customHeight="1" x14ac:dyDescent="0.3">
      <c r="A105" s="9">
        <f>'DEVIS CLIENT'!E86</f>
        <v>0</v>
      </c>
      <c r="B105" s="102" t="s">
        <v>59</v>
      </c>
      <c r="C105" s="103"/>
      <c r="D105" s="104"/>
      <c r="E105" s="39">
        <v>30</v>
      </c>
    </row>
    <row r="106" spans="1:6" s="2" customFormat="1" ht="21" customHeight="1" x14ac:dyDescent="0.3">
      <c r="A106" s="9" t="e">
        <f>'DEVIS CLIENT'!#REF!</f>
        <v>#REF!</v>
      </c>
      <c r="B106" s="102" t="s">
        <v>136</v>
      </c>
      <c r="C106" s="103"/>
      <c r="D106" s="104"/>
      <c r="E106" s="39">
        <v>31</v>
      </c>
    </row>
    <row r="107" spans="1:6" s="2" customFormat="1" ht="21" customHeight="1" x14ac:dyDescent="0.3">
      <c r="A107" s="9">
        <f>'DEVIS CLIENT'!E87</f>
        <v>0</v>
      </c>
      <c r="B107" s="102" t="s">
        <v>60</v>
      </c>
      <c r="C107" s="103"/>
      <c r="D107" s="104"/>
      <c r="E107" s="39">
        <v>38</v>
      </c>
    </row>
    <row r="108" spans="1:6" s="2" customFormat="1" ht="21" customHeight="1" x14ac:dyDescent="0.3">
      <c r="A108" s="9" t="e">
        <f>'DEVIS CLIENT'!#REF!</f>
        <v>#REF!</v>
      </c>
      <c r="B108" s="102" t="s">
        <v>61</v>
      </c>
      <c r="C108" s="103"/>
      <c r="D108" s="104"/>
      <c r="E108" s="39">
        <v>39</v>
      </c>
    </row>
    <row r="109" spans="1:6" s="2" customFormat="1" ht="21" customHeight="1" x14ac:dyDescent="0.3">
      <c r="A109" s="9" t="e">
        <f>'DEVIS CLIENT'!#REF!</f>
        <v>#REF!</v>
      </c>
      <c r="B109" s="102" t="s">
        <v>62</v>
      </c>
      <c r="C109" s="103"/>
      <c r="D109" s="104"/>
      <c r="E109" s="39">
        <v>38</v>
      </c>
    </row>
    <row r="110" spans="1:6" s="2" customFormat="1" ht="21" customHeight="1" x14ac:dyDescent="0.3">
      <c r="A110" s="9" t="e">
        <f>'DEVIS CLIENT'!#REF!</f>
        <v>#REF!</v>
      </c>
      <c r="B110" s="102" t="s">
        <v>63</v>
      </c>
      <c r="C110" s="103"/>
      <c r="D110" s="104"/>
      <c r="E110" s="39">
        <v>39</v>
      </c>
    </row>
    <row r="111" spans="1:6" s="2" customFormat="1" ht="21" customHeight="1" x14ac:dyDescent="0.3">
      <c r="A111" s="9" t="e">
        <f>'DEVIS CLIENT'!#REF!</f>
        <v>#REF!</v>
      </c>
      <c r="B111" s="102" t="s">
        <v>64</v>
      </c>
      <c r="C111" s="103"/>
      <c r="D111" s="104"/>
      <c r="E111" s="39">
        <v>32</v>
      </c>
    </row>
    <row r="112" spans="1:6" s="2" customFormat="1" ht="21" customHeight="1" x14ac:dyDescent="0.3">
      <c r="A112" s="9" t="e">
        <f>'DEVIS CLIENT'!#REF!</f>
        <v>#REF!</v>
      </c>
      <c r="B112" s="102" t="s">
        <v>65</v>
      </c>
      <c r="C112" s="103"/>
      <c r="D112" s="104"/>
      <c r="E112" s="39">
        <v>33</v>
      </c>
    </row>
    <row r="113" spans="1:6" s="2" customFormat="1" ht="21" customHeight="1" x14ac:dyDescent="0.3">
      <c r="A113" s="9" t="e">
        <f>'DEVIS CLIENT'!#REF!</f>
        <v>#REF!</v>
      </c>
      <c r="B113" s="102" t="s">
        <v>66</v>
      </c>
      <c r="C113" s="103"/>
      <c r="D113" s="104"/>
      <c r="E113" s="39">
        <v>38</v>
      </c>
    </row>
    <row r="114" spans="1:6" s="2" customFormat="1" ht="21" customHeight="1" x14ac:dyDescent="0.3">
      <c r="A114" s="9" t="e">
        <f>'DEVIS CLIENT'!#REF!</f>
        <v>#REF!</v>
      </c>
      <c r="B114" s="102" t="s">
        <v>67</v>
      </c>
      <c r="C114" s="103"/>
      <c r="D114" s="104"/>
      <c r="E114" s="39">
        <v>32</v>
      </c>
    </row>
    <row r="115" spans="1:6" s="2" customFormat="1" ht="21" customHeight="1" x14ac:dyDescent="0.3">
      <c r="A115" s="9">
        <f>'DEVIS CLIENT'!E88</f>
        <v>0</v>
      </c>
      <c r="B115" s="102" t="s">
        <v>68</v>
      </c>
      <c r="C115" s="103"/>
      <c r="D115" s="104"/>
      <c r="E115" s="39">
        <v>43</v>
      </c>
    </row>
    <row r="116" spans="1:6" x14ac:dyDescent="0.3">
      <c r="B116" s="20"/>
      <c r="C116" s="20"/>
      <c r="D116" s="20"/>
    </row>
    <row r="117" spans="1:6" ht="18" x14ac:dyDescent="0.35">
      <c r="E117" s="116"/>
      <c r="F117" s="116"/>
    </row>
    <row r="118" spans="1:6" ht="15" thickBot="1" x14ac:dyDescent="0.35"/>
    <row r="119" spans="1:6" ht="21.6" thickBot="1" x14ac:dyDescent="0.45">
      <c r="A119" s="44" t="s">
        <v>12</v>
      </c>
      <c r="B119" s="121" t="s">
        <v>69</v>
      </c>
      <c r="C119" s="122"/>
      <c r="D119" s="122"/>
      <c r="E119" s="44" t="s">
        <v>43</v>
      </c>
    </row>
    <row r="120" spans="1:6" s="2" customFormat="1" ht="21" customHeight="1" x14ac:dyDescent="0.3">
      <c r="A120" s="9" t="e">
        <f>'DEVIS CLIENT'!#REF!</f>
        <v>#REF!</v>
      </c>
      <c r="B120" s="99" t="s">
        <v>137</v>
      </c>
      <c r="C120" s="100"/>
      <c r="D120" s="101"/>
      <c r="E120" s="39">
        <v>3.1</v>
      </c>
    </row>
    <row r="121" spans="1:6" s="2" customFormat="1" ht="21" customHeight="1" x14ac:dyDescent="0.3">
      <c r="A121" s="9" t="e">
        <f>'DEVIS CLIENT'!#REF!</f>
        <v>#REF!</v>
      </c>
      <c r="B121" s="52" t="s">
        <v>70</v>
      </c>
      <c r="C121" s="53"/>
      <c r="D121" s="54"/>
      <c r="E121" s="39">
        <v>3.2</v>
      </c>
    </row>
    <row r="122" spans="1:6" s="2" customFormat="1" ht="21" customHeight="1" x14ac:dyDescent="0.3">
      <c r="A122" s="9" t="e">
        <f>'DEVIS CLIENT'!#REF!</f>
        <v>#REF!</v>
      </c>
      <c r="B122" s="52" t="s">
        <v>71</v>
      </c>
      <c r="C122" s="53"/>
      <c r="D122" s="54"/>
      <c r="E122" s="39">
        <v>3.9</v>
      </c>
    </row>
    <row r="123" spans="1:6" s="2" customFormat="1" ht="21" customHeight="1" x14ac:dyDescent="0.3">
      <c r="A123" s="9" t="e">
        <f>'DEVIS CLIENT'!#REF!</f>
        <v>#REF!</v>
      </c>
      <c r="B123" s="52" t="s">
        <v>138</v>
      </c>
      <c r="C123" s="53"/>
      <c r="D123" s="54"/>
      <c r="E123" s="39">
        <v>3.2</v>
      </c>
    </row>
    <row r="124" spans="1:6" s="2" customFormat="1" ht="21" customHeight="1" x14ac:dyDescent="0.3">
      <c r="A124" s="9" t="e">
        <f>'DEVIS CLIENT'!#REF!</f>
        <v>#REF!</v>
      </c>
      <c r="B124" s="52" t="s">
        <v>72</v>
      </c>
      <c r="C124" s="53"/>
      <c r="D124" s="54"/>
      <c r="E124" s="39">
        <v>2.6</v>
      </c>
    </row>
    <row r="125" spans="1:6" s="2" customFormat="1" ht="21" customHeight="1" x14ac:dyDescent="0.3">
      <c r="A125" s="9" t="e">
        <f>'DEVIS CLIENT'!#REF!</f>
        <v>#REF!</v>
      </c>
      <c r="B125" s="52" t="s">
        <v>139</v>
      </c>
      <c r="C125" s="53"/>
      <c r="D125" s="54"/>
      <c r="E125" s="39">
        <v>4.2</v>
      </c>
    </row>
    <row r="126" spans="1:6" s="2" customFormat="1" ht="21" customHeight="1" x14ac:dyDescent="0.3">
      <c r="A126" s="9" t="e">
        <f>'DEVIS CLIENT'!#REF!</f>
        <v>#REF!</v>
      </c>
      <c r="B126" s="52" t="s">
        <v>73</v>
      </c>
      <c r="C126" s="53"/>
      <c r="D126" s="54"/>
      <c r="E126" s="39">
        <v>3.8</v>
      </c>
    </row>
    <row r="127" spans="1:6" s="2" customFormat="1" ht="21" customHeight="1" x14ac:dyDescent="0.3">
      <c r="A127" s="9" t="e">
        <f>'DEVIS CLIENT'!#REF!</f>
        <v>#REF!</v>
      </c>
      <c r="B127" s="52" t="s">
        <v>74</v>
      </c>
      <c r="C127" s="53"/>
      <c r="D127" s="54"/>
      <c r="E127" s="39">
        <v>2.9</v>
      </c>
    </row>
    <row r="128" spans="1:6" s="2" customFormat="1" ht="21" customHeight="1" x14ac:dyDescent="0.3">
      <c r="A128" s="9" t="e">
        <f>'DEVIS CLIENT'!#REF!</f>
        <v>#REF!</v>
      </c>
      <c r="B128" s="102" t="s">
        <v>140</v>
      </c>
      <c r="C128" s="103"/>
      <c r="D128" s="104"/>
      <c r="E128" s="39">
        <v>2.5</v>
      </c>
    </row>
    <row r="129" spans="1:6" x14ac:dyDescent="0.3">
      <c r="E129" s="6"/>
      <c r="F129" s="7"/>
    </row>
    <row r="130" spans="1:6" ht="18" x14ac:dyDescent="0.35">
      <c r="B130" s="1"/>
      <c r="E130" s="116"/>
      <c r="F130" s="116"/>
    </row>
    <row r="131" spans="1:6" x14ac:dyDescent="0.3">
      <c r="B131" s="1"/>
    </row>
    <row r="132" spans="1:6" ht="15" thickBot="1" x14ac:dyDescent="0.35"/>
    <row r="133" spans="1:6" ht="21.6" thickBot="1" x14ac:dyDescent="0.45">
      <c r="A133" s="44" t="s">
        <v>12</v>
      </c>
      <c r="B133" s="121" t="s">
        <v>75</v>
      </c>
      <c r="C133" s="122"/>
      <c r="D133" s="122"/>
      <c r="E133" s="44" t="s">
        <v>43</v>
      </c>
    </row>
    <row r="134" spans="1:6" s="2" customFormat="1" ht="36.75" customHeight="1" x14ac:dyDescent="0.3">
      <c r="A134" s="78" t="e">
        <f>'DEVIS CLIENT'!#REF!</f>
        <v>#REF!</v>
      </c>
      <c r="B134" s="170" t="s">
        <v>76</v>
      </c>
      <c r="C134" s="171"/>
      <c r="D134" s="172"/>
      <c r="E134" s="41">
        <v>3</v>
      </c>
    </row>
    <row r="135" spans="1:6" s="2" customFormat="1" ht="21" customHeight="1" x14ac:dyDescent="0.3">
      <c r="A135" s="9" t="e">
        <f>'DEVIS CLIENT'!#REF!</f>
        <v>#REF!</v>
      </c>
      <c r="B135" s="102" t="s">
        <v>77</v>
      </c>
      <c r="C135" s="103"/>
      <c r="D135" s="104"/>
      <c r="E135" s="39">
        <v>4.5</v>
      </c>
    </row>
    <row r="136" spans="1:6" s="2" customFormat="1" ht="21" customHeight="1" x14ac:dyDescent="0.3">
      <c r="A136" s="9" t="e">
        <f>'DEVIS CLIENT'!#REF!</f>
        <v>#REF!</v>
      </c>
      <c r="B136" s="102" t="s">
        <v>141</v>
      </c>
      <c r="C136" s="103"/>
      <c r="D136" s="104"/>
      <c r="E136" s="39">
        <v>4.9000000000000004</v>
      </c>
    </row>
    <row r="137" spans="1:6" s="2" customFormat="1" ht="21" customHeight="1" x14ac:dyDescent="0.3">
      <c r="A137" s="9" t="e">
        <f>'DEVIS CLIENT'!#REF!</f>
        <v>#REF!</v>
      </c>
      <c r="B137" s="102" t="s">
        <v>78</v>
      </c>
      <c r="C137" s="103"/>
      <c r="D137" s="104"/>
      <c r="E137" s="39">
        <v>3.9</v>
      </c>
    </row>
    <row r="138" spans="1:6" s="2" customFormat="1" ht="21" customHeight="1" x14ac:dyDescent="0.3">
      <c r="A138" s="9" t="e">
        <f>'DEVIS CLIENT'!#REF!</f>
        <v>#REF!</v>
      </c>
      <c r="B138" s="102" t="s">
        <v>79</v>
      </c>
      <c r="C138" s="103"/>
      <c r="D138" s="104"/>
      <c r="E138" s="39">
        <v>3.5</v>
      </c>
    </row>
    <row r="139" spans="1:6" s="2" customFormat="1" ht="21" customHeight="1" x14ac:dyDescent="0.3">
      <c r="A139" s="9" t="e">
        <f>'DEVIS CLIENT'!#REF!</f>
        <v>#REF!</v>
      </c>
      <c r="B139" s="102" t="s">
        <v>80</v>
      </c>
      <c r="C139" s="103"/>
      <c r="D139" s="104"/>
      <c r="E139" s="39">
        <v>5.9</v>
      </c>
    </row>
    <row r="140" spans="1:6" s="2" customFormat="1" ht="21" customHeight="1" x14ac:dyDescent="0.3">
      <c r="A140" s="9" t="e">
        <f>'DEVIS CLIENT'!#REF!</f>
        <v>#REF!</v>
      </c>
      <c r="B140" s="52" t="s">
        <v>81</v>
      </c>
      <c r="C140" s="53"/>
      <c r="D140" s="54"/>
      <c r="E140" s="39">
        <v>1.5</v>
      </c>
    </row>
    <row r="141" spans="1:6" s="2" customFormat="1" ht="21" customHeight="1" x14ac:dyDescent="0.3">
      <c r="A141" s="9" t="e">
        <f>'DEVIS CLIENT'!#REF!</f>
        <v>#REF!</v>
      </c>
      <c r="B141" s="102" t="s">
        <v>82</v>
      </c>
      <c r="C141" s="103"/>
      <c r="D141" s="104"/>
      <c r="E141" s="39">
        <v>4</v>
      </c>
    </row>
    <row r="142" spans="1:6" x14ac:dyDescent="0.3">
      <c r="B142" s="20"/>
      <c r="C142" s="20"/>
      <c r="D142" s="20"/>
    </row>
    <row r="143" spans="1:6" ht="18" x14ac:dyDescent="0.35">
      <c r="B143" s="1"/>
      <c r="E143" s="116"/>
      <c r="F143" s="116"/>
    </row>
    <row r="144" spans="1:6" ht="15" thickBot="1" x14ac:dyDescent="0.35">
      <c r="B144" s="1"/>
    </row>
    <row r="145" spans="1:6" ht="21.6" thickBot="1" x14ac:dyDescent="0.45">
      <c r="A145" s="44" t="s">
        <v>12</v>
      </c>
      <c r="B145" s="121" t="s">
        <v>83</v>
      </c>
      <c r="C145" s="122"/>
      <c r="D145" s="122"/>
      <c r="E145" s="44" t="s">
        <v>43</v>
      </c>
    </row>
    <row r="146" spans="1:6" s="2" customFormat="1" ht="21" customHeight="1" x14ac:dyDescent="0.3">
      <c r="A146" s="9" t="e">
        <f>'DEVIS CLIENT'!#REF!</f>
        <v>#REF!</v>
      </c>
      <c r="B146" s="175" t="s">
        <v>84</v>
      </c>
      <c r="C146" s="176"/>
      <c r="D146" s="177"/>
      <c r="E146" s="39">
        <v>2.2000000000000002</v>
      </c>
    </row>
    <row r="147" spans="1:6" s="2" customFormat="1" ht="21" customHeight="1" x14ac:dyDescent="0.3">
      <c r="A147" s="9" t="e">
        <f>'DEVIS CLIENT'!#REF!</f>
        <v>#REF!</v>
      </c>
      <c r="B147" s="102" t="s">
        <v>142</v>
      </c>
      <c r="C147" s="103"/>
      <c r="D147" s="104"/>
      <c r="E147" s="39">
        <v>7.9</v>
      </c>
    </row>
    <row r="148" spans="1:6" s="2" customFormat="1" ht="21" customHeight="1" x14ac:dyDescent="0.3">
      <c r="A148" s="9" t="e">
        <f>'DEVIS CLIENT'!#REF!</f>
        <v>#REF!</v>
      </c>
      <c r="B148" s="102" t="s">
        <v>85</v>
      </c>
      <c r="C148" s="103"/>
      <c r="D148" s="104"/>
      <c r="E148" s="39">
        <v>4.2</v>
      </c>
    </row>
    <row r="149" spans="1:6" s="2" customFormat="1" ht="21" customHeight="1" x14ac:dyDescent="0.3">
      <c r="A149" s="9" t="e">
        <f>'DEVIS CLIENT'!#REF!</f>
        <v>#REF!</v>
      </c>
      <c r="B149" s="69" t="s">
        <v>86</v>
      </c>
      <c r="C149" s="10"/>
      <c r="D149" s="10"/>
      <c r="E149" s="39">
        <v>4.9000000000000004</v>
      </c>
    </row>
    <row r="150" spans="1:6" s="2" customFormat="1" ht="21" customHeight="1" x14ac:dyDescent="0.3">
      <c r="A150" s="9" t="e">
        <f>'DEVIS CLIENT'!#REF!</f>
        <v>#REF!</v>
      </c>
      <c r="B150" s="174" t="s">
        <v>87</v>
      </c>
      <c r="C150" s="174"/>
      <c r="D150" s="174"/>
      <c r="E150" s="39">
        <v>3.9</v>
      </c>
    </row>
    <row r="151" spans="1:6" s="2" customFormat="1" ht="21" customHeight="1" x14ac:dyDescent="0.3">
      <c r="A151" s="9" t="e">
        <f>'DEVIS CLIENT'!#REF!</f>
        <v>#REF!</v>
      </c>
      <c r="B151" s="174" t="s">
        <v>88</v>
      </c>
      <c r="C151" s="174"/>
      <c r="D151" s="174"/>
      <c r="E151" s="39">
        <v>5</v>
      </c>
    </row>
    <row r="152" spans="1:6" s="2" customFormat="1" ht="21" customHeight="1" x14ac:dyDescent="0.3">
      <c r="A152" s="9" t="e">
        <f>'DEVIS CLIENT'!#REF!</f>
        <v>#REF!</v>
      </c>
      <c r="B152" s="174" t="s">
        <v>89</v>
      </c>
      <c r="C152" s="174"/>
      <c r="D152" s="174"/>
      <c r="E152" s="39">
        <v>4</v>
      </c>
    </row>
    <row r="153" spans="1:6" x14ac:dyDescent="0.3">
      <c r="B153" s="1"/>
      <c r="E153" s="6"/>
      <c r="F153" s="7"/>
    </row>
    <row r="154" spans="1:6" x14ac:dyDescent="0.3">
      <c r="B154" s="1"/>
      <c r="E154" s="6"/>
      <c r="F154" s="7"/>
    </row>
    <row r="155" spans="1:6" ht="15" thickBot="1" x14ac:dyDescent="0.35">
      <c r="B155" s="16"/>
      <c r="C155" s="16"/>
      <c r="D155" s="16"/>
    </row>
    <row r="156" spans="1:6" ht="21.6" thickBot="1" x14ac:dyDescent="0.45">
      <c r="A156" s="44" t="s">
        <v>12</v>
      </c>
      <c r="B156" s="121" t="s">
        <v>90</v>
      </c>
      <c r="C156" s="122"/>
      <c r="D156" s="122"/>
      <c r="E156" s="44" t="s">
        <v>43</v>
      </c>
    </row>
    <row r="157" spans="1:6" s="2" customFormat="1" ht="21" customHeight="1" x14ac:dyDescent="0.3">
      <c r="A157" s="9">
        <f>'DEVIS CLIENT'!E98</f>
        <v>0</v>
      </c>
      <c r="B157" s="123" t="s">
        <v>91</v>
      </c>
      <c r="C157" s="124"/>
      <c r="D157" s="125"/>
      <c r="E157" s="39">
        <v>55</v>
      </c>
    </row>
    <row r="158" spans="1:6" s="2" customFormat="1" ht="21" customHeight="1" x14ac:dyDescent="0.3">
      <c r="A158" s="9">
        <f>'DEVIS CLIENT'!E99</f>
        <v>0</v>
      </c>
      <c r="B158" s="102" t="s">
        <v>143</v>
      </c>
      <c r="C158" s="103"/>
      <c r="D158" s="104"/>
      <c r="E158" s="39">
        <v>1.9</v>
      </c>
    </row>
    <row r="159" spans="1:6" s="2" customFormat="1" ht="21" customHeight="1" x14ac:dyDescent="0.3">
      <c r="A159" s="9" t="e">
        <f>'DEVIS CLIENT'!#REF!</f>
        <v>#REF!</v>
      </c>
      <c r="B159" s="102" t="s">
        <v>144</v>
      </c>
      <c r="C159" s="103"/>
      <c r="D159" s="104"/>
      <c r="E159" s="39">
        <v>8.5</v>
      </c>
    </row>
    <row r="160" spans="1:6" s="2" customFormat="1" ht="21" customHeight="1" x14ac:dyDescent="0.3">
      <c r="A160" s="9">
        <f>'DEVIS CLIENT'!E100</f>
        <v>0</v>
      </c>
      <c r="B160" s="102" t="s">
        <v>145</v>
      </c>
      <c r="C160" s="103"/>
      <c r="D160" s="104"/>
      <c r="E160" s="39">
        <v>480</v>
      </c>
    </row>
    <row r="161" spans="1:6" s="2" customFormat="1" ht="21" customHeight="1" x14ac:dyDescent="0.3">
      <c r="A161" s="9">
        <f>'DEVIS CLIENT'!E101</f>
        <v>0</v>
      </c>
      <c r="B161" s="102" t="s">
        <v>94</v>
      </c>
      <c r="C161" s="103"/>
      <c r="D161" s="104"/>
      <c r="E161" s="39">
        <v>148</v>
      </c>
    </row>
    <row r="162" spans="1:6" s="2" customFormat="1" ht="37.5" customHeight="1" x14ac:dyDescent="0.3">
      <c r="A162" s="9">
        <f>'DEVIS CLIENT'!E102</f>
        <v>0</v>
      </c>
      <c r="B162" s="118" t="s">
        <v>95</v>
      </c>
      <c r="C162" s="129"/>
      <c r="D162" s="130"/>
      <c r="E162" s="39">
        <v>5.9</v>
      </c>
    </row>
    <row r="163" spans="1:6" s="2" customFormat="1" ht="21" customHeight="1" x14ac:dyDescent="0.3">
      <c r="A163" s="9">
        <f>'DEVIS CLIENT'!E103</f>
        <v>0</v>
      </c>
      <c r="B163" s="102" t="s">
        <v>96</v>
      </c>
      <c r="C163" s="103"/>
      <c r="D163" s="104"/>
      <c r="E163" s="39">
        <v>95</v>
      </c>
    </row>
    <row r="164" spans="1:6" s="2" customFormat="1" ht="41.25" customHeight="1" x14ac:dyDescent="0.3">
      <c r="A164" s="9">
        <f>'DEVIS CLIENT'!E104</f>
        <v>0</v>
      </c>
      <c r="B164" s="118" t="s">
        <v>97</v>
      </c>
      <c r="C164" s="129"/>
      <c r="D164" s="130"/>
      <c r="E164" s="39">
        <v>310</v>
      </c>
    </row>
    <row r="165" spans="1:6" s="2" customFormat="1" ht="38.25" customHeight="1" x14ac:dyDescent="0.3">
      <c r="A165" s="9">
        <f>'DEVIS CLIENT'!E105</f>
        <v>0</v>
      </c>
      <c r="B165" s="118" t="s">
        <v>146</v>
      </c>
      <c r="C165" s="119"/>
      <c r="D165" s="120"/>
      <c r="E165" s="39">
        <v>32</v>
      </c>
    </row>
    <row r="166" spans="1:6" s="2" customFormat="1" ht="21" customHeight="1" x14ac:dyDescent="0.3">
      <c r="A166" s="9">
        <f>'DEVIS CLIENT'!E106</f>
        <v>0</v>
      </c>
      <c r="B166" s="102" t="s">
        <v>99</v>
      </c>
      <c r="C166" s="103"/>
      <c r="D166" s="104"/>
      <c r="E166" s="39">
        <v>57</v>
      </c>
    </row>
    <row r="167" spans="1:6" s="2" customFormat="1" ht="21" customHeight="1" x14ac:dyDescent="0.3">
      <c r="A167" s="9">
        <f>'DEVIS CLIENT'!E107</f>
        <v>0</v>
      </c>
      <c r="B167" s="102" t="s">
        <v>100</v>
      </c>
      <c r="C167" s="103"/>
      <c r="D167" s="104"/>
      <c r="E167" s="39">
        <v>48</v>
      </c>
    </row>
    <row r="168" spans="1:6" x14ac:dyDescent="0.3">
      <c r="B168" s="20"/>
      <c r="C168" s="20"/>
      <c r="D168" s="20"/>
    </row>
    <row r="169" spans="1:6" ht="18" x14ac:dyDescent="0.35">
      <c r="E169" s="116"/>
      <c r="F169" s="116"/>
    </row>
    <row r="171" spans="1:6" s="2" customFormat="1" ht="21" customHeight="1" x14ac:dyDescent="0.3">
      <c r="B171" s="173" t="s">
        <v>101</v>
      </c>
      <c r="C171" s="173"/>
      <c r="D171" s="173"/>
      <c r="E171" s="173"/>
    </row>
    <row r="172" spans="1:6" ht="15" thickBot="1" x14ac:dyDescent="0.35">
      <c r="B172" s="108"/>
      <c r="C172" s="108"/>
      <c r="D172" s="108"/>
      <c r="E172" s="6"/>
    </row>
    <row r="173" spans="1:6" ht="18.600000000000001" thickBot="1" x14ac:dyDescent="0.4">
      <c r="B173" s="20"/>
      <c r="C173" s="65" t="s">
        <v>12</v>
      </c>
      <c r="D173" s="32" t="s">
        <v>102</v>
      </c>
      <c r="E173" s="42" t="s">
        <v>103</v>
      </c>
    </row>
    <row r="174" spans="1:6" s="2" customFormat="1" ht="21" customHeight="1" x14ac:dyDescent="0.3">
      <c r="B174" s="70"/>
      <c r="C174" s="9">
        <f>'DEVIS CLIENT'!E127</f>
        <v>0</v>
      </c>
      <c r="D174" s="71" t="s">
        <v>147</v>
      </c>
      <c r="E174" s="39">
        <v>0.3</v>
      </c>
    </row>
    <row r="175" spans="1:6" s="2" customFormat="1" ht="21" customHeight="1" x14ac:dyDescent="0.3">
      <c r="B175" s="70"/>
      <c r="C175" s="9">
        <f>'DEVIS CLIENT'!E128</f>
        <v>0</v>
      </c>
      <c r="D175" s="72" t="s">
        <v>148</v>
      </c>
      <c r="E175" s="39">
        <v>5.9</v>
      </c>
    </row>
    <row r="176" spans="1:6" s="2" customFormat="1" ht="21" customHeight="1" x14ac:dyDescent="0.3">
      <c r="B176" s="70"/>
      <c r="C176" s="9">
        <f>'DEVIS CLIENT'!E129</f>
        <v>0</v>
      </c>
      <c r="D176" s="73" t="s">
        <v>104</v>
      </c>
      <c r="E176" s="39">
        <v>55</v>
      </c>
    </row>
    <row r="177" spans="1:6" s="2" customFormat="1" ht="21" customHeight="1" x14ac:dyDescent="0.3">
      <c r="B177" s="70"/>
      <c r="C177" s="9">
        <f>'DEVIS CLIENT'!E131</f>
        <v>0</v>
      </c>
      <c r="D177" s="61" t="s">
        <v>149</v>
      </c>
      <c r="E177" s="39">
        <v>25</v>
      </c>
    </row>
    <row r="178" spans="1:6" x14ac:dyDescent="0.3">
      <c r="B178" s="20"/>
      <c r="C178" s="20"/>
      <c r="D178" s="62"/>
      <c r="E178" s="63"/>
      <c r="F178" s="7"/>
    </row>
    <row r="179" spans="1:6" x14ac:dyDescent="0.3">
      <c r="B179" s="20"/>
      <c r="C179" s="20"/>
      <c r="D179" s="20"/>
      <c r="E179" s="66" t="s">
        <v>105</v>
      </c>
      <c r="F179" s="7"/>
    </row>
    <row r="180" spans="1:6" s="2" customFormat="1" ht="21" customHeight="1" x14ac:dyDescent="0.3">
      <c r="B180" s="70"/>
      <c r="C180" s="70"/>
      <c r="D180" s="74" t="s">
        <v>106</v>
      </c>
      <c r="E180" s="39">
        <v>39.9</v>
      </c>
    </row>
    <row r="181" spans="1:6" x14ac:dyDescent="0.3">
      <c r="B181" s="20"/>
      <c r="C181" s="20"/>
      <c r="D181" s="64"/>
      <c r="E181" s="63"/>
    </row>
    <row r="182" spans="1:6" x14ac:dyDescent="0.3">
      <c r="B182" s="1"/>
      <c r="F182" s="7"/>
    </row>
    <row r="183" spans="1:6" ht="25.8" x14ac:dyDescent="0.6">
      <c r="A183" s="150" t="s">
        <v>108</v>
      </c>
      <c r="B183" s="150"/>
      <c r="C183" s="150"/>
      <c r="D183" s="150"/>
      <c r="E183" s="150"/>
      <c r="F183" s="150"/>
    </row>
    <row r="184" spans="1:6" x14ac:dyDescent="0.3">
      <c r="F184" s="7"/>
    </row>
    <row r="185" spans="1:6" x14ac:dyDescent="0.3">
      <c r="F185" s="7"/>
    </row>
    <row r="186" spans="1:6" x14ac:dyDescent="0.3">
      <c r="F186" s="7"/>
    </row>
    <row r="187" spans="1:6" x14ac:dyDescent="0.3">
      <c r="B187" s="20"/>
      <c r="C187" s="20"/>
      <c r="D187" s="20"/>
      <c r="E187" s="6"/>
      <c r="F187" s="7"/>
    </row>
    <row r="188" spans="1:6" x14ac:dyDescent="0.3">
      <c r="B188" s="1"/>
    </row>
  </sheetData>
  <sheetProtection selectLockedCells="1" selectUnlockedCells="1"/>
  <mergeCells count="95">
    <mergeCell ref="B35:D35"/>
    <mergeCell ref="B13:G13"/>
    <mergeCell ref="B14:G14"/>
    <mergeCell ref="B17:D18"/>
    <mergeCell ref="B19:D19"/>
    <mergeCell ref="B20:D20"/>
    <mergeCell ref="B21:D21"/>
    <mergeCell ref="B22:D22"/>
    <mergeCell ref="B23:D23"/>
    <mergeCell ref="B25:D25"/>
    <mergeCell ref="B26:D26"/>
    <mergeCell ref="B27:D27"/>
    <mergeCell ref="E30:F30"/>
    <mergeCell ref="B32:D33"/>
    <mergeCell ref="B34:D34"/>
    <mergeCell ref="E37:F37"/>
    <mergeCell ref="B41:D42"/>
    <mergeCell ref="E42:E51"/>
    <mergeCell ref="B47:D47"/>
    <mergeCell ref="C48:D48"/>
    <mergeCell ref="C49:D49"/>
    <mergeCell ref="C50:D50"/>
    <mergeCell ref="B51:D51"/>
    <mergeCell ref="B52:D52"/>
    <mergeCell ref="E54:F54"/>
    <mergeCell ref="B57:D58"/>
    <mergeCell ref="E58:E70"/>
    <mergeCell ref="B60:D60"/>
    <mergeCell ref="E71:F71"/>
    <mergeCell ref="B74:F74"/>
    <mergeCell ref="B77:D77"/>
    <mergeCell ref="B78:D78"/>
    <mergeCell ref="B104:D104"/>
    <mergeCell ref="B82:D82"/>
    <mergeCell ref="B86:D86"/>
    <mergeCell ref="B88:D88"/>
    <mergeCell ref="B89:D89"/>
    <mergeCell ref="B90:D90"/>
    <mergeCell ref="B92:D92"/>
    <mergeCell ref="B94:D94"/>
    <mergeCell ref="B95:D95"/>
    <mergeCell ref="B97:D97"/>
    <mergeCell ref="E99:F99"/>
    <mergeCell ref="B103:D103"/>
    <mergeCell ref="E117:F117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41:D141"/>
    <mergeCell ref="B119:D119"/>
    <mergeCell ref="B120:D120"/>
    <mergeCell ref="B128:D128"/>
    <mergeCell ref="E130:F130"/>
    <mergeCell ref="B133:D133"/>
    <mergeCell ref="B135:D135"/>
    <mergeCell ref="B136:D136"/>
    <mergeCell ref="B137:D137"/>
    <mergeCell ref="B138:D138"/>
    <mergeCell ref="B139:D139"/>
    <mergeCell ref="E143:F143"/>
    <mergeCell ref="B145:D145"/>
    <mergeCell ref="B146:D146"/>
    <mergeCell ref="B147:D147"/>
    <mergeCell ref="B158:D158"/>
    <mergeCell ref="B148:D148"/>
    <mergeCell ref="B159:D159"/>
    <mergeCell ref="B160:D160"/>
    <mergeCell ref="B161:D161"/>
    <mergeCell ref="B150:D150"/>
    <mergeCell ref="B151:D151"/>
    <mergeCell ref="B152:D152"/>
    <mergeCell ref="A43:A51"/>
    <mergeCell ref="A59:A70"/>
    <mergeCell ref="B39:E39"/>
    <mergeCell ref="A183:F183"/>
    <mergeCell ref="B134:D134"/>
    <mergeCell ref="E169:F169"/>
    <mergeCell ref="B171:E171"/>
    <mergeCell ref="B172:D172"/>
    <mergeCell ref="B162:D162"/>
    <mergeCell ref="B163:D163"/>
    <mergeCell ref="B164:D164"/>
    <mergeCell ref="B165:D165"/>
    <mergeCell ref="B166:D166"/>
    <mergeCell ref="B167:D167"/>
    <mergeCell ref="B156:D156"/>
    <mergeCell ref="B157:D157"/>
  </mergeCells>
  <pageMargins left="0.82677165354330717" right="0.74803149606299213" top="0.51181102362204722" bottom="0.39370078740157483" header="0.31496062992125984" footer="0.43307086614173229"/>
  <pageSetup paperSize="9" scale="64" fitToWidth="3" orientation="portrait" r:id="rId1"/>
  <rowBreaks count="3" manualBreakCount="3">
    <brk id="55" max="5" man="1"/>
    <brk id="117" max="5" man="1"/>
    <brk id="169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939F50130E14196726CD0A84368FD" ma:contentTypeVersion="17" ma:contentTypeDescription="Crée un document." ma:contentTypeScope="" ma:versionID="2c07937502fa7b0a5977ced7289e60ef">
  <xsd:schema xmlns:xsd="http://www.w3.org/2001/XMLSchema" xmlns:xs="http://www.w3.org/2001/XMLSchema" xmlns:p="http://schemas.microsoft.com/office/2006/metadata/properties" xmlns:ns2="bb5b61f2-a37d-4f66-96bf-3d0e853d5a96" xmlns:ns3="0d4944b9-fafd-4d1c-9f3c-73477b71137f" targetNamespace="http://schemas.microsoft.com/office/2006/metadata/properties" ma:root="true" ma:fieldsID="831c1e4453de523a68e99c587ab7bb43" ns2:_="" ns3:_="">
    <xsd:import namespace="bb5b61f2-a37d-4f66-96bf-3d0e853d5a96"/>
    <xsd:import namespace="0d4944b9-fafd-4d1c-9f3c-73477b7113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b61f2-a37d-4f66-96bf-3d0e853d5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1f8f78f-33e0-4e2e-80ca-019a006b2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944b9-fafd-4d1c-9f3c-73477b711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d85282-7a33-45ab-b6fe-d06e3ae5262f}" ma:internalName="TaxCatchAll" ma:showField="CatchAllData" ma:web="0d4944b9-fafd-4d1c-9f3c-73477b7113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976DF-D2D6-48B5-87F0-7CB049CDB3D0}"/>
</file>

<file path=customXml/itemProps2.xml><?xml version="1.0" encoding="utf-8"?>
<ds:datastoreItem xmlns:ds="http://schemas.openxmlformats.org/officeDocument/2006/customXml" ds:itemID="{A4B053AC-0BB3-46EE-B420-9686EA61565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DEVIS CLIENT</vt:lpstr>
      <vt:lpstr>PRODUCTION CUISINE</vt:lpstr>
      <vt:lpstr>'PRODUCTION CUISINE'!Zone_d_impression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Massip</dc:creator>
  <cp:keywords/>
  <dc:description/>
  <cp:lastModifiedBy>Anaïs RAMBOZ</cp:lastModifiedBy>
  <cp:revision/>
  <cp:lastPrinted>2023-08-04T17:26:43Z</cp:lastPrinted>
  <dcterms:created xsi:type="dcterms:W3CDTF">2017-03-14T14:58:48Z</dcterms:created>
  <dcterms:modified xsi:type="dcterms:W3CDTF">2023-08-17T07:10:45Z</dcterms:modified>
  <cp:category/>
  <cp:contentStatus/>
</cp:coreProperties>
</file>